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m.govrn.bg\root\OPDU\Отдел 4 КТП\Monitoring Commettee OPGG\2019-06-13_14_XI ZASEDANIE\08_AIR corrctions\"/>
    </mc:Choice>
  </mc:AlternateContent>
  <bookViews>
    <workbookView xWindow="0" yWindow="0" windowWidth="23040" windowHeight="8610"/>
  </bookViews>
  <sheets>
    <sheet name="Финансови индикатори" sheetId="1" r:id="rId1"/>
    <sheet name="По ИП" sheetId="2" r:id="rId2"/>
  </sheets>
  <definedNames>
    <definedName name="_xlnm._FilterDatabase" localSheetId="1" hidden="1">'По ИП'!$A$4:$H$49</definedName>
    <definedName name="_xlnm.Print_Titles" localSheetId="1">'По ИП'!$4:$5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J8" i="1"/>
  <c r="J7" i="1"/>
  <c r="K7" i="1" s="1"/>
  <c r="H8" i="1"/>
  <c r="H7" i="1"/>
  <c r="H6" i="1"/>
  <c r="J6" i="1" s="1"/>
  <c r="K6" i="1" s="1"/>
  <c r="E48" i="2"/>
  <c r="E47" i="2"/>
  <c r="E46" i="2"/>
  <c r="E45" i="2"/>
  <c r="E44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8" i="2" s="1"/>
  <c r="E49" i="2" l="1"/>
</calcChain>
</file>

<file path=xl/sharedStrings.xml><?xml version="1.0" encoding="utf-8"?>
<sst xmlns="http://schemas.openxmlformats.org/spreadsheetml/2006/main" count="202" uniqueCount="118">
  <si>
    <t>Приоритетна ос</t>
  </si>
  <si>
    <t>в евро</t>
  </si>
  <si>
    <t>BG05SFOP001-1.001-0003</t>
  </si>
  <si>
    <t>Национален статистически институт</t>
  </si>
  <si>
    <t>BG05SFOP001-2.008-0001</t>
  </si>
  <si>
    <t>АОП</t>
  </si>
  <si>
    <t>Приоритетна ос 2</t>
  </si>
  <si>
    <t>Приоритетна ос 3</t>
  </si>
  <si>
    <t>BG05SFOP001-3.001-0008</t>
  </si>
  <si>
    <t>Министерство на правосъдието</t>
  </si>
  <si>
    <t>BG05SFOP001-3.001-0010</t>
  </si>
  <si>
    <t>BG05SFOP001-3.003-0005</t>
  </si>
  <si>
    <t>Фондация "Х&amp;Д Джендър перспективи"</t>
  </si>
  <si>
    <t>BG05SFOP001-3.003-0013</t>
  </si>
  <si>
    <t>Сдружение "Асоциация прозрачност без граници"</t>
  </si>
  <si>
    <t>BG05SFOP001-3.003-0016</t>
  </si>
  <si>
    <t>Сдружение „Асоциация на еколозите от общините в България“</t>
  </si>
  <si>
    <t>BG05SFOP001-3.003-0019</t>
  </si>
  <si>
    <t>Сдружение "Национална асоциация правна инициатива за отворено управление"</t>
  </si>
  <si>
    <t>АМС, дирекция "Модернизация на администрацията"</t>
  </si>
  <si>
    <t>BG05SFOP001-2.001-0004</t>
  </si>
  <si>
    <t>BG05SFOP001-2.002-0001</t>
  </si>
  <si>
    <t>Институт по публична администрация</t>
  </si>
  <si>
    <t>BG05SFOP001-2.003-0001</t>
  </si>
  <si>
    <t>МФ, дирекция "Държавни помощи и реален сектор"</t>
  </si>
  <si>
    <t>BG05SFOP001-2.004-0002</t>
  </si>
  <si>
    <t>НСОРБ</t>
  </si>
  <si>
    <t>BG05SFOP001-2.006-0007</t>
  </si>
  <si>
    <t>ЦОРХВ</t>
  </si>
  <si>
    <t>BG05SFOP001-2.006-0020</t>
  </si>
  <si>
    <t>Комисия за публичен надзор над регистрираните одитори</t>
  </si>
  <si>
    <t>BG05SFOP001-2.006-0022</t>
  </si>
  <si>
    <t>Главна дирекция "Охрана" към Министерство на правосъдието</t>
  </si>
  <si>
    <t>BG05SFOP001-2.006-0048</t>
  </si>
  <si>
    <t xml:space="preserve">Комисия за защита от дискриминация </t>
  </si>
  <si>
    <t>BG05SFOP001-2.007-0001</t>
  </si>
  <si>
    <t>BG05SFOP001-3.001-0005</t>
  </si>
  <si>
    <t>BG05SFOP001-3.001-0016</t>
  </si>
  <si>
    <t>Инспекторат към Висшия съдебен съвет</t>
  </si>
  <si>
    <t>BG05SFOP001-3.001-0019</t>
  </si>
  <si>
    <t>BG05SFOP001-3.002-0001</t>
  </si>
  <si>
    <t>Национален институт на правосъдието</t>
  </si>
  <si>
    <t>BG05SFOP001-3.002-0002</t>
  </si>
  <si>
    <t>BG05SFOP001-3.003-0004</t>
  </si>
  <si>
    <t>Сдружение "СЕФИТА"</t>
  </si>
  <si>
    <t>BG05SFOP001-3.003-0025</t>
  </si>
  <si>
    <t>Фондация "Юстиция"</t>
  </si>
  <si>
    <t>BG05SFOP001-3.003-0028</t>
  </si>
  <si>
    <t>Сдружение „Център за законодателни оценки и законодателни инициативи“</t>
  </si>
  <si>
    <t>BG05SFOP001-3.003-0027</t>
  </si>
  <si>
    <t xml:space="preserve">Сдружение „Демократично сдружение Искам да знам“ </t>
  </si>
  <si>
    <t>BG05SFOP001-2.001-0005</t>
  </si>
  <si>
    <t>Министерство на регионалното развитие и благоустройството</t>
  </si>
  <si>
    <t>BG05SFOP001-2.001-0007</t>
  </si>
  <si>
    <t>Министерство на околната среда и водите</t>
  </si>
  <si>
    <t>BG05SFOP001-2.001-0008</t>
  </si>
  <si>
    <t>BG05SFOP001-2.004-0003</t>
  </si>
  <si>
    <t>BG05SFOP001-2.004-0004</t>
  </si>
  <si>
    <t>BG05SFOP001-2.004-0005</t>
  </si>
  <si>
    <t>Дипломатически институт към министъра на външните работи</t>
  </si>
  <si>
    <t>BG05SFOP001-2.006-0042</t>
  </si>
  <si>
    <t xml:space="preserve">Държавна комисия по стоковите борси и тържищата </t>
  </si>
  <si>
    <t>BG05SFOP001-2.006-0044</t>
  </si>
  <si>
    <t>Изпълнителна агенция по трансплантация</t>
  </si>
  <si>
    <t>BG05SFOP001-2.006-0047</t>
  </si>
  <si>
    <t>Главна дирекция „Пожарна безопасност и защита на населението” – МВР</t>
  </si>
  <si>
    <t>BG05SFOP001-2.009-0036</t>
  </si>
  <si>
    <t>Сдружение "Център за изследване и анализи"</t>
  </si>
  <si>
    <t>BG05SFOP001-3.001-0003</t>
  </si>
  <si>
    <t>Прокуратура на Република България</t>
  </si>
  <si>
    <t>BG05SFOP001-3.001-0004</t>
  </si>
  <si>
    <t>BG05SFOP001-3.001-0006</t>
  </si>
  <si>
    <t>BG05SFOP001-3.003-0029</t>
  </si>
  <si>
    <t>Фондация "Център за модернизиране на политики"</t>
  </si>
  <si>
    <t>ОБЩО</t>
  </si>
  <si>
    <t>Степен на постигане на целта</t>
  </si>
  <si>
    <r>
      <t>ПРИОРИТЕТНА ОС 1</t>
    </r>
    <r>
      <rPr>
        <sz val="12"/>
        <color theme="1"/>
        <rFont val="Times New Roman"/>
        <family val="1"/>
        <charset val="204"/>
      </rPr>
      <t xml:space="preserve">
Административно обслужване и е-управление</t>
    </r>
  </si>
  <si>
    <r>
      <t>ПРИОРИТЕТНА ОС 2</t>
    </r>
    <r>
      <rPr>
        <sz val="12"/>
        <color theme="1"/>
        <rFont val="Times New Roman"/>
        <family val="1"/>
        <charset val="204"/>
      </rPr>
      <t xml:space="preserve">
Ефективно и професионално управление в партньорство с гражданското общество и бизнеса</t>
    </r>
  </si>
  <si>
    <r>
      <t>ПРИОРИТЕТНА ОС 3</t>
    </r>
    <r>
      <rPr>
        <sz val="12"/>
        <color theme="1"/>
        <rFont val="Times New Roman"/>
        <family val="1"/>
        <charset val="204"/>
      </rPr>
      <t xml:space="preserve">
Прозрачна и ефективна съдебна система</t>
    </r>
  </si>
  <si>
    <t>Бенефициент</t>
  </si>
  <si>
    <t>Номер на ИП</t>
  </si>
  <si>
    <t>Номер на проект</t>
  </si>
  <si>
    <t xml:space="preserve">Етапна цел за постигане на финансовите индикатори </t>
  </si>
  <si>
    <t>(1)</t>
  </si>
  <si>
    <t>(2)</t>
  </si>
  <si>
    <t>(3)</t>
  </si>
  <si>
    <t>(4)</t>
  </si>
  <si>
    <t>(5)</t>
  </si>
  <si>
    <t>Общо по Приоритетна ос 2:</t>
  </si>
  <si>
    <t>Общо по Приоритетна ос 3:</t>
  </si>
  <si>
    <r>
      <t xml:space="preserve">Финален ДС 
за </t>
    </r>
    <r>
      <rPr>
        <b/>
        <u/>
        <sz val="12"/>
        <rFont val="Times New Roman"/>
        <family val="1"/>
        <charset val="204"/>
      </rPr>
      <t>3-та счетоводна година</t>
    </r>
    <r>
      <rPr>
        <b/>
        <sz val="12"/>
        <rFont val="Times New Roman"/>
        <family val="1"/>
        <charset val="204"/>
      </rPr>
      <t xml:space="preserve">
(Заявление № 5 от 26.07.2017 г.)</t>
    </r>
  </si>
  <si>
    <r>
      <t xml:space="preserve">Финален ДС 
за </t>
    </r>
    <r>
      <rPr>
        <b/>
        <u/>
        <sz val="12"/>
        <rFont val="Times New Roman"/>
        <family val="1"/>
        <charset val="204"/>
      </rPr>
      <t>4-та счетоводна година</t>
    </r>
    <r>
      <rPr>
        <b/>
        <sz val="12"/>
        <rFont val="Times New Roman"/>
        <family val="1"/>
        <charset val="204"/>
      </rPr>
      <t xml:space="preserve">
(Заявление № 5 от 02.07.2018 г.)</t>
    </r>
  </si>
  <si>
    <t>(6)</t>
  </si>
  <si>
    <t>(7)</t>
  </si>
  <si>
    <r>
      <t xml:space="preserve">Годишен счетоводен отчет за </t>
    </r>
    <r>
      <rPr>
        <b/>
        <u/>
        <sz val="12"/>
        <rFont val="Times New Roman"/>
        <family val="1"/>
        <charset val="204"/>
      </rPr>
      <t>3-та счетоводна година</t>
    </r>
  </si>
  <si>
    <r>
      <t xml:space="preserve">Годишен счетоводен отчет за </t>
    </r>
    <r>
      <rPr>
        <b/>
        <u/>
        <sz val="12"/>
        <rFont val="Times New Roman"/>
        <family val="1"/>
        <charset val="204"/>
      </rPr>
      <t>4-та счетоводна година</t>
    </r>
  </si>
  <si>
    <r>
      <t xml:space="preserve">Последен за 
</t>
    </r>
    <r>
      <rPr>
        <b/>
        <u/>
        <sz val="12"/>
        <rFont val="Times New Roman"/>
        <family val="1"/>
        <charset val="204"/>
      </rPr>
      <t>2018 г.</t>
    </r>
    <r>
      <rPr>
        <b/>
        <sz val="12"/>
        <rFont val="Times New Roman"/>
        <family val="1"/>
        <charset val="204"/>
      </rPr>
      <t xml:space="preserve"> ДС 
(</t>
    </r>
    <r>
      <rPr>
        <b/>
        <u/>
        <sz val="12"/>
        <rFont val="Times New Roman"/>
        <family val="1"/>
        <charset val="204"/>
      </rPr>
      <t>5-та счетоводна година</t>
    </r>
    <r>
      <rPr>
        <b/>
        <sz val="12"/>
        <rFont val="Times New Roman"/>
        <family val="1"/>
        <charset val="204"/>
      </rPr>
      <t>)
(Заявление № 3 от 27.12.2018 г.)</t>
    </r>
  </si>
  <si>
    <t>в лева</t>
  </si>
  <si>
    <t>Верифицирана сума</t>
  </si>
  <si>
    <t>Дата на верификация от УО</t>
  </si>
  <si>
    <t>ДС и ДДР, в който е включено ИП</t>
  </si>
  <si>
    <t>Заявление за плащане към ЕК</t>
  </si>
  <si>
    <t xml:space="preserve">Информация относно конкретните искания за плащане (ИП), които са сертифицирани през 2019 г., 
но разходите по тях са извършени и платени от бенефициентите до 31.12.2018 г. </t>
  </si>
  <si>
    <t>5/6/10.05.2019</t>
  </si>
  <si>
    <t>5/5/09.04.2019</t>
  </si>
  <si>
    <t>5/4/08.02.2019</t>
  </si>
  <si>
    <t>4/21.02.2019</t>
  </si>
  <si>
    <t>5/24.04.2019</t>
  </si>
  <si>
    <t>6/30.05.2019</t>
  </si>
  <si>
    <t>*Исканията, които са сертифицирани през 2019 г. и съдържат разходи, извършени и платени от бенефициентите до 31.12.2018 г. са описани подробно на следващата страница.</t>
  </si>
  <si>
    <t>ОБЩО сертифицирани разходи към 31.12.2018 г.</t>
  </si>
  <si>
    <t>(9)</t>
  </si>
  <si>
    <t>(10)=(8)+(9)</t>
  </si>
  <si>
    <t>(11)=(10)/(2)</t>
  </si>
  <si>
    <t>Сертифицирани  през 2019 г. разходи, но платени от бенефициентите
до 31.12.2018 г.*</t>
  </si>
  <si>
    <t>Министерството на вътрешните работи
(Института по психология – МВР)</t>
  </si>
  <si>
    <r>
      <t>(8)=</t>
    </r>
    <r>
      <rPr>
        <b/>
        <sz val="12"/>
        <rFont val="Symbol"/>
        <family val="1"/>
        <charset val="2"/>
      </rPr>
      <t>S</t>
    </r>
    <r>
      <rPr>
        <b/>
        <sz val="12"/>
        <rFont val="Times New Roman"/>
        <family val="1"/>
        <charset val="204"/>
      </rPr>
      <t xml:space="preserve"> от (3) до (7) вкл.</t>
    </r>
  </si>
  <si>
    <t>Информация относно постигане на етапните цели на финансовите индикатори в рамката за изпълнение по ОПДУ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</si>
</sst>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rgb="FF1032B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Symbol"/>
      <family val="1"/>
      <charset val="2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A8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9">
    <xf numFmtId="0" fontId="0" fillId="0" borderId="0" xfId="0"/>
    <xf numFmtId="4" fontId="3" fillId="0" borderId="2" xfId="0" applyNumberFormat="1" applyFont="1" applyFill="1" applyBorder="1" applyAlignment="1">
      <alignment horizontal="right" vertical="center" wrapText="1"/>
    </xf>
    <xf numFmtId="14" fontId="2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/>
    <xf numFmtId="4" fontId="1" fillId="0" borderId="1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8" fillId="0" borderId="0" xfId="0" applyFont="1"/>
    <xf numFmtId="0" fontId="10" fillId="0" borderId="0" xfId="0" applyFont="1" applyAlignment="1">
      <alignment horizontal="right"/>
    </xf>
    <xf numFmtId="10" fontId="3" fillId="0" borderId="6" xfId="1" applyNumberFormat="1" applyFont="1" applyBorder="1" applyAlignment="1">
      <alignment horizontal="right" vertical="center"/>
    </xf>
    <xf numFmtId="4" fontId="1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horizontal="right" vertical="center"/>
    </xf>
    <xf numFmtId="10" fontId="3" fillId="0" borderId="9" xfId="1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/>
    </xf>
    <xf numFmtId="10" fontId="3" fillId="0" borderId="5" xfId="1" applyNumberFormat="1" applyFont="1" applyBorder="1" applyAlignment="1">
      <alignment horizontal="right" vertical="center"/>
    </xf>
    <xf numFmtId="49" fontId="1" fillId="5" borderId="10" xfId="0" applyNumberFormat="1" applyFont="1" applyFill="1" applyBorder="1" applyAlignment="1">
      <alignment horizontal="center" vertical="center" wrapText="1"/>
    </xf>
    <xf numFmtId="49" fontId="1" fillId="5" borderId="11" xfId="0" applyNumberFormat="1" applyFont="1" applyFill="1" applyBorder="1" applyAlignment="1">
      <alignment horizontal="center" vertical="center" wrapText="1"/>
    </xf>
    <xf numFmtId="49" fontId="1" fillId="5" borderId="12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horizontal="center" vertical="center" wrapText="1"/>
    </xf>
    <xf numFmtId="4" fontId="1" fillId="5" borderId="14" xfId="0" applyNumberFormat="1" applyFont="1" applyFill="1" applyBorder="1" applyAlignment="1">
      <alignment horizontal="center" vertical="center" wrapText="1"/>
    </xf>
    <xf numFmtId="4" fontId="1" fillId="5" borderId="15" xfId="0" applyNumberFormat="1" applyFont="1" applyFill="1" applyBorder="1" applyAlignment="1">
      <alignment horizontal="center" vertical="center" wrapText="1"/>
    </xf>
    <xf numFmtId="4" fontId="1" fillId="5" borderId="16" xfId="0" applyNumberFormat="1" applyFont="1" applyFill="1" applyBorder="1" applyAlignment="1">
      <alignment horizontal="center" vertical="center" wrapText="1"/>
    </xf>
    <xf numFmtId="4" fontId="1" fillId="5" borderId="1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14" fontId="2" fillId="0" borderId="8" xfId="0" applyNumberFormat="1" applyFont="1" applyFill="1" applyBorder="1" applyAlignment="1">
      <alignment horizontal="right" vertical="center" wrapText="1"/>
    </xf>
    <xf numFmtId="4" fontId="4" fillId="0" borderId="0" xfId="0" applyNumberFormat="1" applyFont="1"/>
    <xf numFmtId="4" fontId="3" fillId="0" borderId="1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14" fillId="0" borderId="4" xfId="0" applyNumberFormat="1" applyFont="1" applyBorder="1" applyAlignment="1">
      <alignment horizontal="right" vertical="center"/>
    </xf>
    <xf numFmtId="4" fontId="14" fillId="0" borderId="2" xfId="0" applyNumberFormat="1" applyFont="1" applyBorder="1" applyAlignment="1">
      <alignment horizontal="right" vertical="center"/>
    </xf>
    <xf numFmtId="4" fontId="1" fillId="4" borderId="2" xfId="0" applyNumberFormat="1" applyFont="1" applyFill="1" applyBorder="1" applyAlignment="1">
      <alignment horizontal="center" vertical="center" wrapText="1"/>
    </xf>
    <xf numFmtId="4" fontId="1" fillId="6" borderId="15" xfId="0" applyNumberFormat="1" applyFont="1" applyFill="1" applyBorder="1" applyAlignment="1">
      <alignment horizontal="center" vertical="center" wrapText="1"/>
    </xf>
    <xf numFmtId="49" fontId="1" fillId="6" borderId="12" xfId="0" applyNumberFormat="1" applyFont="1" applyFill="1" applyBorder="1" applyAlignment="1">
      <alignment horizontal="center" vertical="center" wrapText="1"/>
    </xf>
    <xf numFmtId="49" fontId="1" fillId="6" borderId="1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14" fontId="2" fillId="0" borderId="4" xfId="0" applyNumberFormat="1" applyFont="1" applyFill="1" applyBorder="1" applyAlignment="1">
      <alignment horizontal="righ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0" xfId="0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right" vertical="center" wrapText="1"/>
    </xf>
    <xf numFmtId="14" fontId="2" fillId="0" borderId="20" xfId="0" applyNumberFormat="1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horizontal="right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3" fillId="3" borderId="19" xfId="0" applyNumberFormat="1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/>
    <xf numFmtId="0" fontId="3" fillId="0" borderId="19" xfId="0" applyNumberFormat="1" applyFont="1" applyFill="1" applyBorder="1" applyAlignment="1">
      <alignment horizontal="left" vertical="center" wrapText="1"/>
    </xf>
    <xf numFmtId="0" fontId="1" fillId="7" borderId="18" xfId="0" applyFont="1" applyFill="1" applyBorder="1" applyAlignment="1">
      <alignment vertical="center"/>
    </xf>
    <xf numFmtId="0" fontId="1" fillId="7" borderId="18" xfId="0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99CCFF"/>
      <color rgb="FFCCFFFF"/>
      <color rgb="FFA8FF99"/>
      <color rgb="FF1032B0"/>
      <color rgb="FF081958"/>
      <color rgb="FF3333CC"/>
      <color rgb="FFA3FC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zoomScaleNormal="100" workbookViewId="0">
      <selection sqref="A1:K1"/>
    </sheetView>
  </sheetViews>
  <sheetFormatPr defaultColWidth="8.85546875" defaultRowHeight="15.75" x14ac:dyDescent="0.25"/>
  <cols>
    <col min="1" max="1" width="30" style="7" customWidth="1"/>
    <col min="2" max="2" width="16.28515625" style="7" customWidth="1"/>
    <col min="3" max="3" width="17.140625" style="7" customWidth="1"/>
    <col min="4" max="4" width="14.42578125" style="7" customWidth="1"/>
    <col min="5" max="5" width="17.85546875" style="7" customWidth="1"/>
    <col min="6" max="6" width="14" style="7" customWidth="1"/>
    <col min="7" max="7" width="18.140625" style="7" customWidth="1"/>
    <col min="8" max="8" width="20.140625" style="7" customWidth="1"/>
    <col min="9" max="9" width="19" style="7" customWidth="1"/>
    <col min="10" max="10" width="17.140625" style="7" customWidth="1"/>
    <col min="11" max="11" width="16.28515625" style="7" customWidth="1"/>
    <col min="12" max="12" width="14.28515625" style="7" customWidth="1"/>
    <col min="13" max="13" width="10.140625" style="7" bestFit="1" customWidth="1"/>
    <col min="14" max="16384" width="8.85546875" style="7"/>
  </cols>
  <sheetData>
    <row r="1" spans="1:13" ht="18.75" x14ac:dyDescent="0.3">
      <c r="A1" s="86" t="s">
        <v>117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3" spans="1:13" ht="16.5" thickBot="1" x14ac:dyDescent="0.3">
      <c r="K3" s="12" t="s">
        <v>1</v>
      </c>
    </row>
    <row r="4" spans="1:13" ht="111" thickBot="1" x14ac:dyDescent="0.3">
      <c r="A4" s="24" t="s">
        <v>0</v>
      </c>
      <c r="B4" s="25" t="s">
        <v>82</v>
      </c>
      <c r="C4" s="44" t="s">
        <v>90</v>
      </c>
      <c r="D4" s="44" t="s">
        <v>94</v>
      </c>
      <c r="E4" s="44" t="s">
        <v>91</v>
      </c>
      <c r="F4" s="44" t="s">
        <v>95</v>
      </c>
      <c r="G4" s="44" t="s">
        <v>96</v>
      </c>
      <c r="H4" s="44" t="s">
        <v>110</v>
      </c>
      <c r="I4" s="26" t="s">
        <v>114</v>
      </c>
      <c r="J4" s="26" t="s">
        <v>74</v>
      </c>
      <c r="K4" s="27" t="s">
        <v>75</v>
      </c>
    </row>
    <row r="5" spans="1:13" ht="32.25" thickBot="1" x14ac:dyDescent="0.3">
      <c r="A5" s="20" t="s">
        <v>83</v>
      </c>
      <c r="B5" s="21" t="s">
        <v>84</v>
      </c>
      <c r="C5" s="45" t="s">
        <v>85</v>
      </c>
      <c r="D5" s="45" t="s">
        <v>86</v>
      </c>
      <c r="E5" s="46" t="s">
        <v>87</v>
      </c>
      <c r="F5" s="46" t="s">
        <v>92</v>
      </c>
      <c r="G5" s="45" t="s">
        <v>93</v>
      </c>
      <c r="H5" s="45" t="s">
        <v>116</v>
      </c>
      <c r="I5" s="22" t="s">
        <v>111</v>
      </c>
      <c r="J5" s="22" t="s">
        <v>112</v>
      </c>
      <c r="K5" s="23" t="s">
        <v>113</v>
      </c>
    </row>
    <row r="6" spans="1:13" ht="47.25" x14ac:dyDescent="0.25">
      <c r="A6" s="17" t="s">
        <v>76</v>
      </c>
      <c r="B6" s="18">
        <v>19878538.420000002</v>
      </c>
      <c r="C6" s="18">
        <v>634096.11</v>
      </c>
      <c r="D6" s="41">
        <v>-30290.673893036099</v>
      </c>
      <c r="E6" s="18">
        <v>2093589.79</v>
      </c>
      <c r="F6" s="18"/>
      <c r="G6" s="18">
        <v>18328645.760000002</v>
      </c>
      <c r="H6" s="18">
        <f>SUM(C6:G6)</f>
        <v>21026040.986106966</v>
      </c>
      <c r="I6" s="18"/>
      <c r="J6" s="18">
        <f>+H6+I6</f>
        <v>21026040.986106966</v>
      </c>
      <c r="K6" s="19">
        <f>+J6/B6</f>
        <v>1.057725701048144</v>
      </c>
      <c r="M6" s="36"/>
    </row>
    <row r="7" spans="1:13" ht="78.75" x14ac:dyDescent="0.25">
      <c r="A7" s="8" t="s">
        <v>77</v>
      </c>
      <c r="B7" s="9">
        <v>10932200.67</v>
      </c>
      <c r="C7" s="9">
        <v>42875.57</v>
      </c>
      <c r="D7" s="9"/>
      <c r="E7" s="9">
        <v>2954161.1399999997</v>
      </c>
      <c r="F7" s="42">
        <v>-63.02</v>
      </c>
      <c r="G7" s="9">
        <v>3837450.51</v>
      </c>
      <c r="H7" s="9">
        <f t="shared" ref="H7:H8" si="0">SUM(C7:G7)</f>
        <v>6834424.1999999993</v>
      </c>
      <c r="I7" s="9">
        <v>2259492.79</v>
      </c>
      <c r="J7" s="18">
        <f t="shared" ref="J7:J8" si="1">+H7+I7</f>
        <v>9093916.9899999984</v>
      </c>
      <c r="K7" s="13">
        <f>+J7/B7</f>
        <v>0.83184687735886564</v>
      </c>
      <c r="M7" s="36"/>
    </row>
    <row r="8" spans="1:13" ht="48" thickBot="1" x14ac:dyDescent="0.3">
      <c r="A8" s="14" t="s">
        <v>78</v>
      </c>
      <c r="B8" s="15">
        <v>5108990.53</v>
      </c>
      <c r="C8" s="15">
        <v>57537.86</v>
      </c>
      <c r="D8" s="15"/>
      <c r="E8" s="15">
        <v>1211461.5899999999</v>
      </c>
      <c r="F8" s="15"/>
      <c r="G8" s="15">
        <v>2054244.49</v>
      </c>
      <c r="H8" s="15">
        <f t="shared" si="0"/>
        <v>3323243.94</v>
      </c>
      <c r="I8" s="15">
        <v>1744891.6099999999</v>
      </c>
      <c r="J8" s="37">
        <f t="shared" si="1"/>
        <v>5068135.55</v>
      </c>
      <c r="K8" s="16">
        <f>+J8/B8</f>
        <v>0.992003316553417</v>
      </c>
    </row>
    <row r="10" spans="1:13" x14ac:dyDescent="0.25">
      <c r="A10" s="85" t="s">
        <v>109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</sheetData>
  <mergeCells count="2">
    <mergeCell ref="A10:K10"/>
    <mergeCell ref="A1:K1"/>
  </mergeCells>
  <pageMargins left="0.46" right="0.28000000000000003" top="0.74803149606299213" bottom="0.74803149606299213" header="0.31496062992125984" footer="0.31496062992125984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view="pageBreakPreview" zoomScale="85" zoomScaleNormal="100" zoomScaleSheet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28.42578125" customWidth="1"/>
    <col min="2" max="2" width="26.42578125" style="6" customWidth="1"/>
    <col min="3" max="3" width="6.7109375" customWidth="1"/>
    <col min="4" max="4" width="13.85546875" bestFit="1" customWidth="1"/>
    <col min="5" max="5" width="14.42578125" style="11" customWidth="1"/>
    <col min="6" max="6" width="12.28515625" customWidth="1"/>
    <col min="7" max="7" width="15.42578125" customWidth="1"/>
    <col min="8" max="8" width="14" customWidth="1"/>
  </cols>
  <sheetData>
    <row r="1" spans="1:8" s="7" customFormat="1" ht="48.75" customHeight="1" x14ac:dyDescent="0.25">
      <c r="A1" s="87" t="s">
        <v>102</v>
      </c>
      <c r="B1" s="87"/>
      <c r="C1" s="87"/>
      <c r="D1" s="87"/>
      <c r="E1" s="87"/>
      <c r="F1" s="87"/>
      <c r="G1" s="87"/>
      <c r="H1" s="87"/>
    </row>
    <row r="3" spans="1:8" ht="15.75" x14ac:dyDescent="0.25">
      <c r="H3" s="12"/>
    </row>
    <row r="4" spans="1:8" ht="63" customHeight="1" x14ac:dyDescent="0.25">
      <c r="A4" s="88" t="s">
        <v>81</v>
      </c>
      <c r="B4" s="88" t="s">
        <v>79</v>
      </c>
      <c r="C4" s="88" t="s">
        <v>80</v>
      </c>
      <c r="D4" s="88" t="s">
        <v>98</v>
      </c>
      <c r="E4" s="88"/>
      <c r="F4" s="88" t="s">
        <v>99</v>
      </c>
      <c r="G4" s="88" t="s">
        <v>100</v>
      </c>
      <c r="H4" s="88" t="s">
        <v>101</v>
      </c>
    </row>
    <row r="5" spans="1:8" ht="15.75" x14ac:dyDescent="0.25">
      <c r="A5" s="88"/>
      <c r="B5" s="88"/>
      <c r="C5" s="88"/>
      <c r="D5" s="43" t="s">
        <v>97</v>
      </c>
      <c r="E5" s="43" t="s">
        <v>1</v>
      </c>
      <c r="F5" s="88"/>
      <c r="G5" s="88"/>
      <c r="H5" s="88"/>
    </row>
    <row r="6" spans="1:8" ht="16.5" thickBot="1" x14ac:dyDescent="0.3">
      <c r="A6" s="83" t="s">
        <v>6</v>
      </c>
      <c r="B6" s="84"/>
      <c r="C6" s="83"/>
      <c r="D6" s="83"/>
      <c r="E6" s="83"/>
      <c r="F6" s="83"/>
      <c r="G6" s="83"/>
      <c r="H6" s="83"/>
    </row>
    <row r="7" spans="1:8" ht="31.5" x14ac:dyDescent="0.25">
      <c r="A7" s="50" t="s">
        <v>2</v>
      </c>
      <c r="B7" s="51" t="s">
        <v>3</v>
      </c>
      <c r="C7" s="52">
        <v>4</v>
      </c>
      <c r="D7" s="53">
        <v>65309.71</v>
      </c>
      <c r="E7" s="53">
        <f>+ROUND(D7/1.9558,2)</f>
        <v>33392.839999999997</v>
      </c>
      <c r="F7" s="54">
        <v>43483</v>
      </c>
      <c r="G7" s="55" t="s">
        <v>105</v>
      </c>
      <c r="H7" s="56" t="s">
        <v>106</v>
      </c>
    </row>
    <row r="8" spans="1:8" ht="16.5" thickBot="1" x14ac:dyDescent="0.3">
      <c r="A8" s="57" t="s">
        <v>4</v>
      </c>
      <c r="B8" s="58" t="s">
        <v>5</v>
      </c>
      <c r="C8" s="59">
        <v>1</v>
      </c>
      <c r="D8" s="34">
        <v>758026</v>
      </c>
      <c r="E8" s="34">
        <f t="shared" ref="E8:E27" si="0">+ROUND(D8/1.9558,2)</f>
        <v>387578.48</v>
      </c>
      <c r="F8" s="35">
        <v>43451</v>
      </c>
      <c r="G8" s="60" t="s">
        <v>105</v>
      </c>
      <c r="H8" s="61" t="s">
        <v>106</v>
      </c>
    </row>
    <row r="9" spans="1:8" ht="47.25" x14ac:dyDescent="0.25">
      <c r="A9" s="50" t="s">
        <v>20</v>
      </c>
      <c r="B9" s="51" t="s">
        <v>19</v>
      </c>
      <c r="C9" s="52">
        <v>3</v>
      </c>
      <c r="D9" s="53">
        <v>287604</v>
      </c>
      <c r="E9" s="53">
        <f t="shared" si="0"/>
        <v>147051.85</v>
      </c>
      <c r="F9" s="54">
        <v>43516</v>
      </c>
      <c r="G9" s="55" t="s">
        <v>104</v>
      </c>
      <c r="H9" s="56" t="s">
        <v>107</v>
      </c>
    </row>
    <row r="10" spans="1:8" ht="31.5" x14ac:dyDescent="0.25">
      <c r="A10" s="29" t="s">
        <v>21</v>
      </c>
      <c r="B10" s="4" t="s">
        <v>22</v>
      </c>
      <c r="C10" s="3">
        <v>8</v>
      </c>
      <c r="D10" s="1">
        <v>87864.15</v>
      </c>
      <c r="E10" s="1">
        <f t="shared" si="0"/>
        <v>44924.92</v>
      </c>
      <c r="F10" s="2">
        <v>43500</v>
      </c>
      <c r="G10" s="38" t="s">
        <v>104</v>
      </c>
      <c r="H10" s="39" t="s">
        <v>107</v>
      </c>
    </row>
    <row r="11" spans="1:8" ht="47.25" x14ac:dyDescent="0.25">
      <c r="A11" s="29" t="s">
        <v>23</v>
      </c>
      <c r="B11" s="4" t="s">
        <v>24</v>
      </c>
      <c r="C11" s="3">
        <v>4</v>
      </c>
      <c r="D11" s="1">
        <v>55024.18</v>
      </c>
      <c r="E11" s="1">
        <f t="shared" si="0"/>
        <v>28133.85</v>
      </c>
      <c r="F11" s="2">
        <v>43516</v>
      </c>
      <c r="G11" s="38" t="s">
        <v>104</v>
      </c>
      <c r="H11" s="39" t="s">
        <v>107</v>
      </c>
    </row>
    <row r="12" spans="1:8" ht="15.75" x14ac:dyDescent="0.25">
      <c r="A12" s="30" t="s">
        <v>25</v>
      </c>
      <c r="B12" s="10" t="s">
        <v>26</v>
      </c>
      <c r="C12" s="3">
        <v>5</v>
      </c>
      <c r="D12" s="1">
        <v>28891.65</v>
      </c>
      <c r="E12" s="1">
        <f t="shared" si="0"/>
        <v>14772.29</v>
      </c>
      <c r="F12" s="2">
        <v>43550</v>
      </c>
      <c r="G12" s="38" t="s">
        <v>104</v>
      </c>
      <c r="H12" s="39" t="s">
        <v>107</v>
      </c>
    </row>
    <row r="13" spans="1:8" ht="15.75" x14ac:dyDescent="0.25">
      <c r="A13" s="30" t="s">
        <v>27</v>
      </c>
      <c r="B13" s="10" t="s">
        <v>28</v>
      </c>
      <c r="C13" s="3">
        <v>2</v>
      </c>
      <c r="D13" s="1">
        <v>45113.155200000001</v>
      </c>
      <c r="E13" s="1">
        <f t="shared" si="0"/>
        <v>23066.34</v>
      </c>
      <c r="F13" s="2">
        <v>43545</v>
      </c>
      <c r="G13" s="38" t="s">
        <v>104</v>
      </c>
      <c r="H13" s="39" t="s">
        <v>107</v>
      </c>
    </row>
    <row r="14" spans="1:8" ht="47.25" x14ac:dyDescent="0.25">
      <c r="A14" s="30" t="s">
        <v>29</v>
      </c>
      <c r="B14" s="10" t="s">
        <v>30</v>
      </c>
      <c r="C14" s="3">
        <v>3</v>
      </c>
      <c r="D14" s="1">
        <v>19307</v>
      </c>
      <c r="E14" s="1">
        <f t="shared" si="0"/>
        <v>9871.66</v>
      </c>
      <c r="F14" s="2">
        <v>43517</v>
      </c>
      <c r="G14" s="38" t="s">
        <v>104</v>
      </c>
      <c r="H14" s="39" t="s">
        <v>107</v>
      </c>
    </row>
    <row r="15" spans="1:8" ht="63" x14ac:dyDescent="0.25">
      <c r="A15" s="30" t="s">
        <v>31</v>
      </c>
      <c r="B15" s="10" t="s">
        <v>32</v>
      </c>
      <c r="C15" s="3">
        <v>2</v>
      </c>
      <c r="D15" s="1">
        <v>87420.99</v>
      </c>
      <c r="E15" s="1">
        <f t="shared" si="0"/>
        <v>44698.33</v>
      </c>
      <c r="F15" s="2">
        <v>43543</v>
      </c>
      <c r="G15" s="38" t="s">
        <v>104</v>
      </c>
      <c r="H15" s="39" t="s">
        <v>107</v>
      </c>
    </row>
    <row r="16" spans="1:8" ht="31.5" x14ac:dyDescent="0.25">
      <c r="A16" s="30" t="s">
        <v>33</v>
      </c>
      <c r="B16" s="10" t="s">
        <v>34</v>
      </c>
      <c r="C16" s="3">
        <v>2</v>
      </c>
      <c r="D16" s="1">
        <v>187376.19</v>
      </c>
      <c r="E16" s="1">
        <f t="shared" si="0"/>
        <v>95805.39</v>
      </c>
      <c r="F16" s="2">
        <v>43552</v>
      </c>
      <c r="G16" s="38" t="s">
        <v>104</v>
      </c>
      <c r="H16" s="39" t="s">
        <v>107</v>
      </c>
    </row>
    <row r="17" spans="1:8" ht="48" thickBot="1" x14ac:dyDescent="0.3">
      <c r="A17" s="64" t="s">
        <v>35</v>
      </c>
      <c r="B17" s="65" t="s">
        <v>19</v>
      </c>
      <c r="C17" s="59">
        <v>2</v>
      </c>
      <c r="D17" s="34">
        <v>51788</v>
      </c>
      <c r="E17" s="34">
        <f t="shared" si="0"/>
        <v>26479.19</v>
      </c>
      <c r="F17" s="35">
        <v>43553</v>
      </c>
      <c r="G17" s="60" t="s">
        <v>104</v>
      </c>
      <c r="H17" s="61" t="s">
        <v>107</v>
      </c>
    </row>
    <row r="18" spans="1:8" ht="47.25" x14ac:dyDescent="0.25">
      <c r="A18" s="70" t="s">
        <v>51</v>
      </c>
      <c r="B18" s="71" t="s">
        <v>52</v>
      </c>
      <c r="C18" s="52">
        <v>4</v>
      </c>
      <c r="D18" s="53">
        <v>47895.73</v>
      </c>
      <c r="E18" s="53">
        <f t="shared" si="0"/>
        <v>24489.07</v>
      </c>
      <c r="F18" s="54">
        <v>43557</v>
      </c>
      <c r="G18" s="72" t="s">
        <v>103</v>
      </c>
      <c r="H18" s="56" t="s">
        <v>108</v>
      </c>
    </row>
    <row r="19" spans="1:8" ht="31.5" x14ac:dyDescent="0.25">
      <c r="A19" s="28" t="s">
        <v>53</v>
      </c>
      <c r="B19" s="4" t="s">
        <v>54</v>
      </c>
      <c r="C19" s="3">
        <v>6</v>
      </c>
      <c r="D19" s="1">
        <v>213477.35</v>
      </c>
      <c r="E19" s="1">
        <f t="shared" si="0"/>
        <v>109150.91</v>
      </c>
      <c r="F19" s="2">
        <v>43565</v>
      </c>
      <c r="G19" s="40" t="s">
        <v>103</v>
      </c>
      <c r="H19" s="39" t="s">
        <v>108</v>
      </c>
    </row>
    <row r="20" spans="1:8" ht="15.75" x14ac:dyDescent="0.25">
      <c r="A20" s="31" t="s">
        <v>55</v>
      </c>
      <c r="B20" s="10" t="s">
        <v>26</v>
      </c>
      <c r="C20" s="3">
        <v>2</v>
      </c>
      <c r="D20" s="1">
        <v>27459.43</v>
      </c>
      <c r="E20" s="1">
        <f t="shared" si="0"/>
        <v>14040</v>
      </c>
      <c r="F20" s="2">
        <v>43563</v>
      </c>
      <c r="G20" s="40" t="s">
        <v>103</v>
      </c>
      <c r="H20" s="39" t="s">
        <v>108</v>
      </c>
    </row>
    <row r="21" spans="1:8" ht="63" x14ac:dyDescent="0.25">
      <c r="A21" s="30" t="s">
        <v>56</v>
      </c>
      <c r="B21" s="10" t="s">
        <v>115</v>
      </c>
      <c r="C21" s="3">
        <v>3</v>
      </c>
      <c r="D21" s="1">
        <v>1323339.23</v>
      </c>
      <c r="E21" s="1">
        <f t="shared" si="0"/>
        <v>676622.98</v>
      </c>
      <c r="F21" s="2">
        <v>43558</v>
      </c>
      <c r="G21" s="40" t="s">
        <v>103</v>
      </c>
      <c r="H21" s="39" t="s">
        <v>108</v>
      </c>
    </row>
    <row r="22" spans="1:8" ht="31.5" x14ac:dyDescent="0.25">
      <c r="A22" s="31" t="s">
        <v>57</v>
      </c>
      <c r="B22" s="5" t="s">
        <v>22</v>
      </c>
      <c r="C22" s="3">
        <v>8</v>
      </c>
      <c r="D22" s="1">
        <v>682128.02</v>
      </c>
      <c r="E22" s="1">
        <f t="shared" si="0"/>
        <v>348771.87</v>
      </c>
      <c r="F22" s="2">
        <v>43577</v>
      </c>
      <c r="G22" s="40" t="s">
        <v>103</v>
      </c>
      <c r="H22" s="39" t="s">
        <v>108</v>
      </c>
    </row>
    <row r="23" spans="1:8" ht="47.25" x14ac:dyDescent="0.25">
      <c r="A23" s="30" t="s">
        <v>58</v>
      </c>
      <c r="B23" s="10" t="s">
        <v>59</v>
      </c>
      <c r="C23" s="3">
        <v>6</v>
      </c>
      <c r="D23" s="1">
        <v>309469.39</v>
      </c>
      <c r="E23" s="1">
        <f t="shared" si="0"/>
        <v>158231.60999999999</v>
      </c>
      <c r="F23" s="2">
        <v>43559</v>
      </c>
      <c r="G23" s="40" t="s">
        <v>103</v>
      </c>
      <c r="H23" s="39" t="s">
        <v>108</v>
      </c>
    </row>
    <row r="24" spans="1:8" ht="47.25" x14ac:dyDescent="0.25">
      <c r="A24" s="30" t="s">
        <v>60</v>
      </c>
      <c r="B24" s="10" t="s">
        <v>61</v>
      </c>
      <c r="C24" s="3">
        <v>1</v>
      </c>
      <c r="D24" s="1">
        <v>75872.149999999994</v>
      </c>
      <c r="E24" s="1">
        <f t="shared" si="0"/>
        <v>38793.410000000003</v>
      </c>
      <c r="F24" s="2">
        <v>43580</v>
      </c>
      <c r="G24" s="40" t="s">
        <v>103</v>
      </c>
      <c r="H24" s="39" t="s">
        <v>108</v>
      </c>
    </row>
    <row r="25" spans="1:8" ht="31.5" x14ac:dyDescent="0.25">
      <c r="A25" s="30" t="s">
        <v>62</v>
      </c>
      <c r="B25" s="10" t="s">
        <v>63</v>
      </c>
      <c r="C25" s="3">
        <v>2</v>
      </c>
      <c r="D25" s="1">
        <v>15990</v>
      </c>
      <c r="E25" s="1">
        <f t="shared" si="0"/>
        <v>8175.68</v>
      </c>
      <c r="F25" s="2">
        <v>43563</v>
      </c>
      <c r="G25" s="40" t="s">
        <v>103</v>
      </c>
      <c r="H25" s="39" t="s">
        <v>108</v>
      </c>
    </row>
    <row r="26" spans="1:8" ht="63" x14ac:dyDescent="0.25">
      <c r="A26" s="30" t="s">
        <v>64</v>
      </c>
      <c r="B26" s="10" t="s">
        <v>65</v>
      </c>
      <c r="C26" s="3">
        <v>2</v>
      </c>
      <c r="D26" s="1">
        <v>49700.25</v>
      </c>
      <c r="E26" s="1">
        <f t="shared" si="0"/>
        <v>25411.72</v>
      </c>
      <c r="F26" s="2">
        <v>43557</v>
      </c>
      <c r="G26" s="40" t="s">
        <v>103</v>
      </c>
      <c r="H26" s="39" t="s">
        <v>108</v>
      </c>
    </row>
    <row r="27" spans="1:8" ht="32.25" thickBot="1" x14ac:dyDescent="0.3">
      <c r="A27" s="73" t="s">
        <v>66</v>
      </c>
      <c r="B27" s="65" t="s">
        <v>67</v>
      </c>
      <c r="C27" s="59">
        <v>1</v>
      </c>
      <c r="D27" s="34">
        <v>59.46</v>
      </c>
      <c r="E27" s="34">
        <f t="shared" si="0"/>
        <v>30.4</v>
      </c>
      <c r="F27" s="35">
        <v>43565</v>
      </c>
      <c r="G27" s="74" t="s">
        <v>103</v>
      </c>
      <c r="H27" s="61" t="s">
        <v>108</v>
      </c>
    </row>
    <row r="28" spans="1:8" ht="15.75" x14ac:dyDescent="0.25">
      <c r="A28" s="66" t="s">
        <v>88</v>
      </c>
      <c r="B28" s="62"/>
      <c r="C28" s="47"/>
      <c r="D28" s="67"/>
      <c r="E28" s="68">
        <f>SUM(E7:E27)</f>
        <v>2259492.79</v>
      </c>
      <c r="F28" s="49"/>
      <c r="G28" s="63"/>
      <c r="H28" s="69"/>
    </row>
    <row r="29" spans="1:8" ht="16.5" thickBot="1" x14ac:dyDescent="0.3">
      <c r="A29" s="83" t="s">
        <v>7</v>
      </c>
      <c r="B29" s="84"/>
      <c r="C29" s="83"/>
      <c r="D29" s="83"/>
      <c r="E29" s="83"/>
      <c r="F29" s="83"/>
      <c r="G29" s="83"/>
      <c r="H29" s="83"/>
    </row>
    <row r="30" spans="1:8" ht="31.5" x14ac:dyDescent="0.25">
      <c r="A30" s="75" t="s">
        <v>8</v>
      </c>
      <c r="B30" s="51" t="s">
        <v>9</v>
      </c>
      <c r="C30" s="52">
        <v>2</v>
      </c>
      <c r="D30" s="53">
        <v>26903.74</v>
      </c>
      <c r="E30" s="53">
        <f t="shared" ref="E30:E48" si="1">+ROUND(D30/1.9558,2)</f>
        <v>13755.87</v>
      </c>
      <c r="F30" s="54">
        <v>43489</v>
      </c>
      <c r="G30" s="55" t="s">
        <v>105</v>
      </c>
      <c r="H30" s="56" t="s">
        <v>106</v>
      </c>
    </row>
    <row r="31" spans="1:8" ht="31.5" x14ac:dyDescent="0.25">
      <c r="A31" s="32" t="s">
        <v>10</v>
      </c>
      <c r="B31" s="4" t="s">
        <v>9</v>
      </c>
      <c r="C31" s="3">
        <v>2</v>
      </c>
      <c r="D31" s="1">
        <v>29702.42</v>
      </c>
      <c r="E31" s="1">
        <f t="shared" si="1"/>
        <v>15186.84</v>
      </c>
      <c r="F31" s="2">
        <v>43448</v>
      </c>
      <c r="G31" s="38" t="s">
        <v>105</v>
      </c>
      <c r="H31" s="39" t="s">
        <v>106</v>
      </c>
    </row>
    <row r="32" spans="1:8" ht="31.5" x14ac:dyDescent="0.25">
      <c r="A32" s="32" t="s">
        <v>11</v>
      </c>
      <c r="B32" s="4" t="s">
        <v>12</v>
      </c>
      <c r="C32" s="3">
        <v>6</v>
      </c>
      <c r="D32" s="1">
        <v>8452.56</v>
      </c>
      <c r="E32" s="1">
        <f t="shared" si="1"/>
        <v>4321.79</v>
      </c>
      <c r="F32" s="2">
        <v>43493</v>
      </c>
      <c r="G32" s="38" t="s">
        <v>105</v>
      </c>
      <c r="H32" s="39" t="s">
        <v>106</v>
      </c>
    </row>
    <row r="33" spans="1:8" ht="47.25" x14ac:dyDescent="0.25">
      <c r="A33" s="32" t="s">
        <v>13</v>
      </c>
      <c r="B33" s="4" t="s">
        <v>14</v>
      </c>
      <c r="C33" s="3">
        <v>2</v>
      </c>
      <c r="D33" s="1">
        <v>30762.46</v>
      </c>
      <c r="E33" s="1">
        <f t="shared" si="1"/>
        <v>15728.84</v>
      </c>
      <c r="F33" s="2">
        <v>43446</v>
      </c>
      <c r="G33" s="38" t="s">
        <v>105</v>
      </c>
      <c r="H33" s="39" t="s">
        <v>106</v>
      </c>
    </row>
    <row r="34" spans="1:8" ht="47.25" x14ac:dyDescent="0.25">
      <c r="A34" s="32" t="s">
        <v>15</v>
      </c>
      <c r="B34" s="4" t="s">
        <v>16</v>
      </c>
      <c r="C34" s="3">
        <v>1</v>
      </c>
      <c r="D34" s="1">
        <v>94177.81</v>
      </c>
      <c r="E34" s="1">
        <f t="shared" si="1"/>
        <v>48153.09</v>
      </c>
      <c r="F34" s="2">
        <v>43489</v>
      </c>
      <c r="G34" s="38" t="s">
        <v>105</v>
      </c>
      <c r="H34" s="39" t="s">
        <v>106</v>
      </c>
    </row>
    <row r="35" spans="1:8" ht="63.75" thickBot="1" x14ac:dyDescent="0.3">
      <c r="A35" s="57" t="s">
        <v>17</v>
      </c>
      <c r="B35" s="76" t="s">
        <v>18</v>
      </c>
      <c r="C35" s="59">
        <v>3</v>
      </c>
      <c r="D35" s="34">
        <v>56398.9</v>
      </c>
      <c r="E35" s="34">
        <f t="shared" si="1"/>
        <v>28836.74</v>
      </c>
      <c r="F35" s="35">
        <v>43448</v>
      </c>
      <c r="G35" s="60" t="s">
        <v>105</v>
      </c>
      <c r="H35" s="61" t="s">
        <v>106</v>
      </c>
    </row>
    <row r="36" spans="1:8" ht="31.5" x14ac:dyDescent="0.25">
      <c r="A36" s="75" t="s">
        <v>36</v>
      </c>
      <c r="B36" s="51" t="s">
        <v>9</v>
      </c>
      <c r="C36" s="52">
        <v>4</v>
      </c>
      <c r="D36" s="53">
        <v>1048292.16</v>
      </c>
      <c r="E36" s="53">
        <f t="shared" si="1"/>
        <v>535991.49</v>
      </c>
      <c r="F36" s="54">
        <v>43530</v>
      </c>
      <c r="G36" s="55" t="s">
        <v>104</v>
      </c>
      <c r="H36" s="56" t="s">
        <v>107</v>
      </c>
    </row>
    <row r="37" spans="1:8" ht="31.5" x14ac:dyDescent="0.25">
      <c r="A37" s="33" t="s">
        <v>37</v>
      </c>
      <c r="B37" s="10" t="s">
        <v>38</v>
      </c>
      <c r="C37" s="3">
        <v>4</v>
      </c>
      <c r="D37" s="1">
        <v>42402.14</v>
      </c>
      <c r="E37" s="1">
        <f t="shared" si="1"/>
        <v>21680.2</v>
      </c>
      <c r="F37" s="2">
        <v>43538</v>
      </c>
      <c r="G37" s="38" t="s">
        <v>104</v>
      </c>
      <c r="H37" s="39" t="s">
        <v>107</v>
      </c>
    </row>
    <row r="38" spans="1:8" ht="31.5" x14ac:dyDescent="0.25">
      <c r="A38" s="33" t="s">
        <v>39</v>
      </c>
      <c r="B38" s="10" t="s">
        <v>9</v>
      </c>
      <c r="C38" s="3">
        <v>2</v>
      </c>
      <c r="D38" s="1">
        <v>12560</v>
      </c>
      <c r="E38" s="1">
        <f t="shared" si="1"/>
        <v>6421.92</v>
      </c>
      <c r="F38" s="2">
        <v>43504</v>
      </c>
      <c r="G38" s="38" t="s">
        <v>104</v>
      </c>
      <c r="H38" s="39" t="s">
        <v>107</v>
      </c>
    </row>
    <row r="39" spans="1:8" ht="31.5" x14ac:dyDescent="0.25">
      <c r="A39" s="31" t="s">
        <v>40</v>
      </c>
      <c r="B39" s="10" t="s">
        <v>41</v>
      </c>
      <c r="C39" s="3">
        <v>9</v>
      </c>
      <c r="D39" s="1">
        <v>493044.52</v>
      </c>
      <c r="E39" s="1">
        <f t="shared" si="1"/>
        <v>252093.53</v>
      </c>
      <c r="F39" s="2">
        <v>43535</v>
      </c>
      <c r="G39" s="38" t="s">
        <v>104</v>
      </c>
      <c r="H39" s="39" t="s">
        <v>107</v>
      </c>
    </row>
    <row r="40" spans="1:8" ht="31.5" x14ac:dyDescent="0.25">
      <c r="A40" s="31" t="s">
        <v>42</v>
      </c>
      <c r="B40" s="10" t="s">
        <v>41</v>
      </c>
      <c r="C40" s="3">
        <v>7</v>
      </c>
      <c r="D40" s="1">
        <v>630575.28</v>
      </c>
      <c r="E40" s="1">
        <f t="shared" si="1"/>
        <v>322412.96999999997</v>
      </c>
      <c r="F40" s="2">
        <v>43549</v>
      </c>
      <c r="G40" s="38" t="s">
        <v>104</v>
      </c>
      <c r="H40" s="39" t="s">
        <v>107</v>
      </c>
    </row>
    <row r="41" spans="1:8" ht="15.75" x14ac:dyDescent="0.25">
      <c r="A41" s="33" t="s">
        <v>43</v>
      </c>
      <c r="B41" s="10" t="s">
        <v>44</v>
      </c>
      <c r="C41" s="3">
        <v>5</v>
      </c>
      <c r="D41" s="1">
        <v>5727.97</v>
      </c>
      <c r="E41" s="1">
        <f t="shared" si="1"/>
        <v>2928.71</v>
      </c>
      <c r="F41" s="2">
        <v>43546</v>
      </c>
      <c r="G41" s="38" t="s">
        <v>104</v>
      </c>
      <c r="H41" s="39" t="s">
        <v>107</v>
      </c>
    </row>
    <row r="42" spans="1:8" ht="15.75" x14ac:dyDescent="0.25">
      <c r="A42" s="33" t="s">
        <v>45</v>
      </c>
      <c r="B42" s="10" t="s">
        <v>46</v>
      </c>
      <c r="C42" s="3">
        <v>5</v>
      </c>
      <c r="D42" s="1">
        <v>26781.21</v>
      </c>
      <c r="E42" s="1">
        <f t="shared" si="1"/>
        <v>13693.23</v>
      </c>
      <c r="F42" s="2">
        <v>43535</v>
      </c>
      <c r="G42" s="38" t="s">
        <v>104</v>
      </c>
      <c r="H42" s="39" t="s">
        <v>107</v>
      </c>
    </row>
    <row r="43" spans="1:8" ht="63" x14ac:dyDescent="0.25">
      <c r="A43" s="33" t="s">
        <v>49</v>
      </c>
      <c r="B43" s="10" t="s">
        <v>50</v>
      </c>
      <c r="C43" s="3">
        <v>5</v>
      </c>
      <c r="D43" s="1">
        <v>3515.65</v>
      </c>
      <c r="E43" s="1">
        <v>1797.55</v>
      </c>
      <c r="F43" s="2">
        <v>43529</v>
      </c>
      <c r="G43" s="38" t="s">
        <v>104</v>
      </c>
      <c r="H43" s="39" t="s">
        <v>107</v>
      </c>
    </row>
    <row r="44" spans="1:8" ht="63.75" thickBot="1" x14ac:dyDescent="0.3">
      <c r="A44" s="33" t="s">
        <v>47</v>
      </c>
      <c r="B44" s="10" t="s">
        <v>48</v>
      </c>
      <c r="C44" s="3">
        <v>5</v>
      </c>
      <c r="D44" s="1">
        <v>2308.81</v>
      </c>
      <c r="E44" s="1">
        <f t="shared" si="1"/>
        <v>1180.49</v>
      </c>
      <c r="F44" s="2">
        <v>43545</v>
      </c>
      <c r="G44" s="38" t="s">
        <v>104</v>
      </c>
      <c r="H44" s="39" t="s">
        <v>107</v>
      </c>
    </row>
    <row r="45" spans="1:8" ht="31.5" x14ac:dyDescent="0.25">
      <c r="A45" s="82" t="s">
        <v>68</v>
      </c>
      <c r="B45" s="71" t="s">
        <v>69</v>
      </c>
      <c r="C45" s="52">
        <v>7</v>
      </c>
      <c r="D45" s="53">
        <v>742367.88</v>
      </c>
      <c r="E45" s="53">
        <f t="shared" si="1"/>
        <v>379572.49</v>
      </c>
      <c r="F45" s="54">
        <v>43577</v>
      </c>
      <c r="G45" s="72" t="s">
        <v>103</v>
      </c>
      <c r="H45" s="56" t="s">
        <v>108</v>
      </c>
    </row>
    <row r="46" spans="1:8" ht="31.5" x14ac:dyDescent="0.25">
      <c r="A46" s="33" t="s">
        <v>70</v>
      </c>
      <c r="B46" s="10" t="s">
        <v>9</v>
      </c>
      <c r="C46" s="3">
        <v>4</v>
      </c>
      <c r="D46" s="1">
        <v>27171.03</v>
      </c>
      <c r="E46" s="1">
        <f t="shared" si="1"/>
        <v>13892.54</v>
      </c>
      <c r="F46" s="2">
        <v>43579</v>
      </c>
      <c r="G46" s="40" t="s">
        <v>103</v>
      </c>
      <c r="H46" s="39" t="s">
        <v>108</v>
      </c>
    </row>
    <row r="47" spans="1:8" ht="31.5" x14ac:dyDescent="0.25">
      <c r="A47" s="33" t="s">
        <v>71</v>
      </c>
      <c r="B47" s="10" t="s">
        <v>9</v>
      </c>
      <c r="C47" s="3">
        <v>3</v>
      </c>
      <c r="D47" s="1">
        <v>86839.32</v>
      </c>
      <c r="E47" s="1">
        <f t="shared" si="1"/>
        <v>44400.92</v>
      </c>
      <c r="F47" s="2">
        <v>43577</v>
      </c>
      <c r="G47" s="40" t="s">
        <v>103</v>
      </c>
      <c r="H47" s="39" t="s">
        <v>108</v>
      </c>
    </row>
    <row r="48" spans="1:8" ht="48" thickBot="1" x14ac:dyDescent="0.3">
      <c r="A48" s="77" t="s">
        <v>72</v>
      </c>
      <c r="B48" s="65" t="s">
        <v>73</v>
      </c>
      <c r="C48" s="59">
        <v>3</v>
      </c>
      <c r="D48" s="34">
        <v>44675.170000000013</v>
      </c>
      <c r="E48" s="34">
        <f t="shared" si="1"/>
        <v>22842.400000000001</v>
      </c>
      <c r="F48" s="35">
        <v>43577</v>
      </c>
      <c r="G48" s="74" t="s">
        <v>103</v>
      </c>
      <c r="H48" s="61" t="s">
        <v>108</v>
      </c>
    </row>
    <row r="49" spans="1:8" ht="15.75" x14ac:dyDescent="0.25">
      <c r="A49" s="66" t="s">
        <v>89</v>
      </c>
      <c r="B49" s="78"/>
      <c r="C49" s="79"/>
      <c r="D49" s="48"/>
      <c r="E49" s="68">
        <f>SUM(E30:E48)</f>
        <v>1744891.6099999999</v>
      </c>
      <c r="F49" s="49"/>
      <c r="G49" s="80"/>
      <c r="H49" s="81"/>
    </row>
  </sheetData>
  <protectedRanges>
    <protectedRange password="DFEE" sqref="B11:B13" name="Range1_3_4" securityDescriptor="O:WDG:WDD:(A;;CC;;;S-1-5-21-2133342083-1759131129-1235820382-12392)"/>
    <protectedRange password="DFEE" sqref="A49 A28" name="Range1_27" securityDescriptor="O:WDG:WDD:(A;;CC;;;S-1-5-21-2133342083-1759131129-1235820382-12392)"/>
  </protectedRanges>
  <autoFilter ref="A4:H49"/>
  <mergeCells count="8">
    <mergeCell ref="A1:H1"/>
    <mergeCell ref="D4:E4"/>
    <mergeCell ref="A4:A5"/>
    <mergeCell ref="B4:B5"/>
    <mergeCell ref="C4:C5"/>
    <mergeCell ref="F4:F5"/>
    <mergeCell ref="G4:G5"/>
    <mergeCell ref="H4:H5"/>
  </mergeCells>
  <pageMargins left="0.43307086614173229" right="0.31496062992125984" top="0.51181102362204722" bottom="0.59055118110236227" header="0.31496062992125984" footer="0.31496062992125984"/>
  <pageSetup paperSize="9" scale="72" fitToHeight="0" orientation="portrait" r:id="rId1"/>
  <headerFooter>
    <oddFooter>&amp;R&amp;"Times New Roman,Regular"&amp;P/&amp;N</oddFooter>
  </headerFooter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Финансови индикатори</vt:lpstr>
      <vt:lpstr>По ИП</vt:lpstr>
      <vt:lpstr>'По ИП'!Print_Titles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Елисавета Марашлиева-Нинова</cp:lastModifiedBy>
  <cp:lastPrinted>2019-06-17T12:35:17Z</cp:lastPrinted>
  <dcterms:created xsi:type="dcterms:W3CDTF">2019-06-13T13:08:17Z</dcterms:created>
  <dcterms:modified xsi:type="dcterms:W3CDTF">2019-06-18T05:21:56Z</dcterms:modified>
</cp:coreProperties>
</file>