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s>
  <definedNames>
    <definedName name="_xlnm.Print_Area" localSheetId="0">Sheet1!$A$1:$P$18</definedName>
  </definedNames>
  <calcPr calcId="145621"/>
</workbook>
</file>

<file path=xl/calcChain.xml><?xml version="1.0" encoding="utf-8"?>
<calcChain xmlns="http://schemas.openxmlformats.org/spreadsheetml/2006/main">
  <c r="O13" i="1" l="1"/>
  <c r="P13" i="1" s="1"/>
  <c r="N13" i="1"/>
  <c r="N9" i="1" l="1"/>
  <c r="O8" i="1"/>
  <c r="N4" i="1"/>
  <c r="O7" i="1" l="1"/>
  <c r="O14" i="1"/>
  <c r="O10" i="1"/>
  <c r="O9" i="1"/>
  <c r="O6" i="1"/>
  <c r="O5" i="1"/>
  <c r="N14" i="1" l="1"/>
  <c r="P14" i="1"/>
  <c r="P9" i="1"/>
  <c r="O4" i="1" l="1"/>
  <c r="P4" i="1" s="1"/>
  <c r="N6" i="1"/>
  <c r="P6" i="1"/>
</calcChain>
</file>

<file path=xl/sharedStrings.xml><?xml version="1.0" encoding="utf-8"?>
<sst xmlns="http://schemas.openxmlformats.org/spreadsheetml/2006/main" count="140" uniqueCount="113">
  <si>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</si>
  <si>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</si>
  <si>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</si>
  <si>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</si>
  <si>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</si>
  <si>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</si>
  <si>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</si>
  <si>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</si>
  <si>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</si>
  <si>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</si>
  <si>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</si>
  <si>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</si>
  <si>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</si>
  <si>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</si>
  <si>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</si>
  <si>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</si>
  <si>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 xml:space="preserve">
</t>
  </si>
  <si>
    <t>Ръководител на Управляващия орган</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</si>
  <si>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</si>
  <si>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Подпис</t>
  </si>
  <si>
    <t>Дата</t>
  </si>
  <si>
    <t>097 Инициативи за водено от общностите местно развитие в градски и селски райони</t>
  </si>
  <si>
    <t>18</t>
  </si>
  <si>
    <t>12</t>
  </si>
  <si>
    <t>Златоград</t>
  </si>
  <si>
    <t>BG16RFOP002-2.033-0003</t>
  </si>
  <si>
    <t>ЕМТЕКС 05 - АМЕДИЯ ПАШОВА ЕТ</t>
  </si>
  <si>
    <t>120589646</t>
  </si>
  <si>
    <t>14.12 Производство на работно облекло</t>
  </si>
  <si>
    <t xml:space="preserve">ЕТ "Емтекс 05- Амедия Пашова" е дружество, регистрирано през 2009 г. в гр. Златоград, с дългогодишен опит в изработката на работно облекло (специализирани военни, медицински и униформени облекла и работни облекла от тежък и по лек клас като якета, панталони, ризи и др.) с КИД на дейността - 14.12.Предприятието има добър машинен парк и квалифициран персонал за постигане на крайните резултати с успех и качество. Фирмата разполага с необходимата производствена база и добри технологични възможности за изработване на готов продукт. ЕТ "Емтекс 05- Амедия Пашова" инвестира във високи технологии и в постоянно повишаване на квалификацията на персонала, като същевременно се обръща специално внимание на работната атмосфера по време на производството. С настоящото проектно предложение ЕТ "Емтекс 05- Амедия Пашова" се възползва от предоставената възможност да кандидатства за субсидия за закупуване на нови машини, с които ще увеличи и разнообрази произвежданите продукти. С внедряване на новото оборудване ще се постигне повишаване на производствения капацитет на предприятието.
</t>
  </si>
  <si>
    <t>Подобряване на производствения капацитет и увеличаване обема на износа в ЕТ Емтекс 05- Амедия Пашова.</t>
  </si>
  <si>
    <t>гр.Златоград</t>
  </si>
  <si>
    <t>BG16RFOP002-2.033-0007</t>
  </si>
  <si>
    <t>СВОБОДА-97 АД</t>
  </si>
  <si>
    <t>"СВОБОДА- 97" АД е дружество, регистрирано в гр. Златоград, с дългогодишен опит в изработката на работно облекло (специализирани военни, медицински и униформени облекла и работни облекла от тежък и по лек клас като якета, панталони, ризи и др.) с КИД на дейността - 14.12.Предприятието има добър машинен парк и квалифициран персонал за постигане на крайните резултати с успех и качество. Фирмата разполага с необходимата производствена база и добри технологични възможности за изработване на готов продукт. "СВОБОДА- 97" АД инвестира във високи технологии и в постоянно повишаване на квалификацията на персонала, като същевременно се обръща специално внимание на работната атмосфера по време на производството. С настоящото проектно предложение предприятието се възползва от предоставената възможност да кандидатства за субсидия за закупуване на нови машини и специализиран софтуер, с които ще увеличи и разнообрази произвежданите продукти. С внедряване на новото оборудване ще се постигне повишаване на производствения капацитет на предприятието.</t>
  </si>
  <si>
    <t>Подобряване на производствения капацитет и увеличаване обема на износа в "СВОБОДА- 97"АД</t>
  </si>
  <si>
    <r>
      <t>СМИЛЕНА КОСТОВА
и.д. г</t>
    </r>
    <r>
      <rPr>
        <i/>
        <sz val="16"/>
        <color indexed="8"/>
        <rFont val="Arial"/>
        <family val="2"/>
        <charset val="204"/>
      </rPr>
      <t>лавен директор на ГД ЕФК и 
Ръководител на УO на ОПИК</t>
    </r>
  </si>
  <si>
    <t>14.13 Производство на горно облекло, без работно</t>
  </si>
  <si>
    <t>Изготвил:</t>
  </si>
  <si>
    <t>BG16RFOP002-2.033-0004</t>
  </si>
  <si>
    <t xml:space="preserve">"ЕС БИ ЕН - Виолета Беширова" ЕООД </t>
  </si>
  <si>
    <t>Чрез прилагането на Стратегия за Водено от общностите местно развитие, финансирано със средства от три фонда – АЗФРСР, ЕФРР  и ЕСФ, МИГ Кирково - Златоград си поставя за цел  постигане на максимален ефект от концентриране на подкрепа върху интервенциите, които имат най-голяма добавена стойност по отношение на преодоляването на проблемите на територията. Реализирането на целите на Стратегията ще допринесе за изпълнението на специфичните цели на ОПИК, а именно: - подкрепа за инвестиции за повишаване на капацитета на малките и средни предприятия (МСП) за пазарно развитие, производителността на труда и намаляване на енергоемкостта и ресурсоемкостта на производството на тези територии. Според категоризацията на НСНМСП, най -много промишлени предприятия на територията попадат в категория „Нискотехнологични и средно нискотехнологични промишлени предприятия“. Изключение в това отношение не прави и кандидата по настоящия проект, чиято икономическа дейност попада в сектор С14 „Производство на облекло“. Поради това, местните предприятия попадащи в категорията на нискотехнологичната промишленост се нуждаят от целева подкрепа, която да ги подпомогне в усилията им за повишаване на производствения си капацитет, оптимизация на производствените процеси, замяна на морално остарели технологии с нови такива и повишаване на качеството на произвежданите продукти. Предприятията се нуждаят от общи производствени инвестиции за подобряване на производствения капацитет за растеж, чрез ефективно и ефикасно използване на факторите на производството и чрез изграждането на възможности за възприемане и адаптиране на европейски и международни знания и технологии. Общата цел на настоящия проект е : - Подобряване на производствените процеси в „ЕС БИ ЕН –Виолета Беширова“– ЕООД, чрез инвестиция в съвременно оборудване като предпоставка за повишаване на производителността и подобряване качеството на предлаганите продукти. Дефинираната цел на проекта е в пълно съответствие с целта на настоящата процедура, насочена към подобряване производствените процеси в МСП от територията на МИГ Кирково – Златоград, чрез инвестиции в дълготрайни материални и нематериални активи, въвеждане на водещи технологични решения, разширяване на производството, чрез добавяне на нови характеристики или подобряване на съществуващи продукти и услуги. Постигането на общата цел ще бъде осъществено посредством реализирането на следните специфични цели в рамките ма проекта:
 - Закупуване на иновативно и високотехнологично оборудване;
 - Подобряване на производствените процеси; 
- Подобряване качеството на произвежданите продукти;
 - Подобряване на ресурсната ефективност в производствения процес; 
- Разширяване на пазарната реализация на дружеството на вътрешни и външни пазари;
- Повишаване административния капацитет на фирмата за управление на проекти финансирани със средства от ЕСФ;
 - Създаване на допълнителни условия за заетост, икономически растеж и развитие на Южен централен район за планиране</t>
  </si>
  <si>
    <t>Подобряване на производствения капацитет на "ЕС БИ ЕН - Виолета Беширова"- ЕООД</t>
  </si>
  <si>
    <t>BG16RFOP002-2.030-0001</t>
  </si>
  <si>
    <t>БАМЕС ЕООД</t>
  </si>
  <si>
    <t>Подобряване на производствения капацитет на Бамес ООД</t>
  </si>
  <si>
    <t>с.Черноочене</t>
  </si>
  <si>
    <t>13,06.2019 г.</t>
  </si>
  <si>
    <t>10</t>
  </si>
  <si>
    <t>13.04.2020 г.</t>
  </si>
  <si>
    <t>Проектното предложение цели:
- да подобри прозводствените процеси  и производителността в БАМЕС ЕООД чрез известиции в нови машини ;
- да предложи на пазара нов  продукт - изделия с лепени шевове , които да разнообразят асортимента от продукти предлагани от предприятието;
- да се подобрят същестуващите продукти и услуги
С предлагането на нови продукти ще се увеличат възможностите за диверсификация на продукцията, като се намали зависимостта на предприятието от един основен клиент.</t>
  </si>
  <si>
    <t>BG16RFOP002-2.033-0002</t>
  </si>
  <si>
    <t>БЕЛОТЕКС-95 АД</t>
  </si>
  <si>
    <t>Подкрепа за общи производствени инвестиции за подобряване на производствения капацитет за растеж на БЕЛОТЕКС - 95 АД</t>
  </si>
  <si>
    <t>13.92 Производство на конфекционирани текстилни изделия, без облекло</t>
  </si>
  <si>
    <t>9</t>
  </si>
  <si>
    <t>12..06.2019 г.</t>
  </si>
  <si>
    <t>12.03.2020 г.</t>
  </si>
  <si>
    <t>Проектното предложение включва подкрепа за общи производствени инвестиции за подобряване на производствения капацитет за растеж на БЕЛОТЕКС - 95 АД, чрез ефективното и ефикасно използване на факторите на производство. Посредством инвестиции в нови, модерни, нискоенергийни и ресурсно ефективни технологии, проектът ще подобри производствените процеси и повиши производителността в компанията. Освен това, чрез предвидените за закупуване ДМА ще се създаде възможност за разнообразяване на асортимента от продукти и услуги на фирмата. Със закупуването и внедряването в производството на нови машини ще се разшири възможността за изпълнението на нови технологични операции, за които към момента не са налични собствени производствени мощности. Инвестицията в планираните за закупуване ДМА ще осигури и добавяне на нови характеристики, както и подобряване на съществуващите продукти на фирмата. Предложението предвижда доставката на 15 вида машини, (общо 42 броя машини), с нисък раазход на електроенергия, част от които напълно автоматизирани за повишаване на производителността в дружеството при производството на спално бельо, завивки и шалтета, които са в основата на продуктовата листа на фирмата , а другата част са свързани с осигуряването на възможност за производство на нови продукти - медицинско работно и строително работно облекло. Третата група активи, планирани за закупуване (парни и електрически каландри) са такива, които липсват във фирмата и в момента се налага част от работните процеси да се възлагат извън предприятието, или да се извършват ръчно (гладене) което се явява ограничение за повишаване на производителността. Доставката им ще намали зависимостта на фирмата от външни подизпълнители и ще осигури нормална ритмичност на производствения процес.
Проектното предложение включва и задължителните дейности за визуализация на безвъзмездната финансова помощ, които ще бъдат изпълнени съгласно съществуващите изисквания.</t>
  </si>
  <si>
    <t>BG16RFOP002-2.013-0008</t>
  </si>
  <si>
    <t>ТЕМПОДЕМ ЕООД</t>
  </si>
  <si>
    <t>17.21 Производство на вълнообразен картон и опаковки от хартия и картон</t>
  </si>
  <si>
    <t xml:space="preserve">Основна цел на проектното предложение е повишаване производителността, експортния потенциал и ускоряване постигането на пазарна устойчивост на Темподем ЕООД, средно предприятие, функциониращи при условия на силно динамична икономическа и конкурентна пазарна среда. Повишаване капацитета на кандида ще допринесе за подобряване конкурентоспособността на местната икономика, конкретно на община Марица.
</t>
  </si>
  <si>
    <t>Подобряване на производствения капацитет в Темподем ЕООД, село Труд</t>
  </si>
  <si>
    <t>с.Труд</t>
  </si>
  <si>
    <t>BG16RFOP002-2.013-0010</t>
  </si>
  <si>
    <t>РЕФАН БЪЛГАРИЯ ООД</t>
  </si>
  <si>
    <t>20.42 Производство на парфюми и тоалетни продукти</t>
  </si>
  <si>
    <t>Основна цел на проекта е повишаване производствения капацитет, конкурентоспособността на предприятието и качеството на произведената продукция, което да увеличи експортният му потенциал, което  ще се постигне чрез закупуване на ново високотехнологично и енергийноефективно лабораторно оборудване.
Изпълнението на проекта води до постигане на заложените цели в одобрената стратегия за местно развитие и постигане на положителен ефект върху развитието на устойчива пазарна конкурентоспособност на МСП на териториите на МИГ с цел насърчаване на предприемачеството, подобряване на производствените процеси, повишаване на производствения капацитет и засилване на експортния потенциал на предприятията.</t>
  </si>
  <si>
    <t>Подобряване на производствения капацитет на РЕФАН БЪЛГАРИЯ ООД</t>
  </si>
  <si>
    <t>BG16RFOP002-2.031-0002</t>
  </si>
  <si>
    <t xml:space="preserve">МОРТАЛИ ООД
</t>
  </si>
  <si>
    <t>13.99 Производство на други текстилни изделия, некласифицирани другаде</t>
  </si>
  <si>
    <t>10.06.2019 г.</t>
  </si>
  <si>
    <t>10.12.2020 г.</t>
  </si>
  <si>
    <t>13.6.2020 г.</t>
  </si>
  <si>
    <t>23.11.2020 г.</t>
  </si>
  <si>
    <t>23.5.2019 г.</t>
  </si>
  <si>
    <t>Общата цел на проекта е повишаване капацитета и конкурентноспособността на дружеството, чрез изпълнение на комплекс от мерки за подобряване на производствения капацитет, която пряко кореспондира със специфичен Приоритет 5 „Подобряване на производствения и експортния потенциал на МСП от Стратегията на МИГ „Дряново – Трявна – в сърцето на Балкана“ и Специфична цел 8: „Повишаване на производителността и експортния потенциал на МСП“ от Стратегията за Водено от общностите местно развитие на МИГ „Дряново – Трявна – в сърцето на Балкана“.</t>
  </si>
  <si>
    <t>Подобряване производствения капацитет във фирма "Мортали" ООД, на територията на МИГ "Дряново - Трявна - в сърцето на Балкана</t>
  </si>
  <si>
    <t>гр.Дряново</t>
  </si>
  <si>
    <t>32 529.80 лв.</t>
  </si>
  <si>
    <t>292 768.20 лв.</t>
  </si>
  <si>
    <t xml:space="preserve"> 325 298.00 лв.</t>
  </si>
  <si>
    <t>248 852.97 лв.</t>
  </si>
  <si>
    <t>BG16RFOP002-2.032-0001</t>
  </si>
  <si>
    <t xml:space="preserve">СКИТИЯ 1 ГТ ЕООД
</t>
  </si>
  <si>
    <t>27.51 Производство на битови електроуреди</t>
  </si>
  <si>
    <t>10.6.2020 г.</t>
  </si>
  <si>
    <t>Основна цел на проекта е "Разширяване, модернизиране на производствения процес, повишаване на производствения капацитет и увеличаване на експортния потенциал на предприятието".
Във функция за постигане на основната цел в рамките на проекта ще бъдат постигнати и следните специфични цели:
1. Закупуване, доставка и въвеждане в експлоятация на: 
- Универсална фрезова машина - 1 бр.
- Универсален струг - 1 бр.
- Технологична линия за прахово емайлиране на метални изделия - 1 бр.
2. Повишаване качеството на на целият асортимент от произвежданите продукти;
3. Повишаване ефективността на производствения процес и намаляване разхода за материали;
4. Подобряване на пазарните позиции на предприятието;
5. Разкриване на нови работни места;
6. Намаляване себестойността на единица продукт;
7. Нарастване на оборота и печалбата на предприятието.
8. Увеличаване на експортния потенциал и стабилно излизане на външни пазари.
9. Повишаване на добавената стойност в резултат на производството.</t>
  </si>
  <si>
    <t>Подобряване на производствения капацитет в "Скития 1 ГТ" ЕООД, чрез закупуване и внедряване на машини за оптимизация на производствените процеси</t>
  </si>
  <si>
    <t>гр.Генерал Тошево</t>
  </si>
  <si>
    <t>302 000.00 лв.</t>
  </si>
  <si>
    <t>271 800.00 лв.</t>
  </si>
  <si>
    <t>30 200.00 лв.</t>
  </si>
  <si>
    <t>231 030.00 лв.</t>
  </si>
  <si>
    <t>BG16RFOP002-2.033-0005</t>
  </si>
  <si>
    <t>ЗММ-ЗЛАТОГРАД АД</t>
  </si>
  <si>
    <t>28.41 
Производство на машини за обработка на метал</t>
  </si>
  <si>
    <t xml:space="preserve">10.06.2019 г. </t>
  </si>
  <si>
    <t>16</t>
  </si>
  <si>
    <t>10.10.2020</t>
  </si>
  <si>
    <t>ЗММ-ЗЛАТОГРАД АД е дружество, създадено през 1981 год. и специализирано в производството на металообработващи машини, окомплектовка за металорежещи машини и конструиране и производство на профилиращи машини.
По-голямата част от производството обхваща индивидуални поръчки по зададена спецификация на клиента. През последните години става все по-трудно да отговорим на високите изисквания на клиентите поради липса на високотехнологично производствено оборудване. Остарелите машини са ограничение и пред възможността за разширяване на обема и предлагане на нови продукти. Като основно предизвикателство пред нас се очертава и повишаващата се сложност на технологичните задания от клиентите, което налага прецизно 3D проектиране, по-високи изисквания за прецизност и гъвкавост на елементите и пълна автоматизация на процесите в произвежданите продукти-машини.
Отчитайки тенденциите на развитие във високотехнологичния сектор – производство на машини и съоръжения със специално предназначение, ЗММ-ЗЛАТОГРАД идентифицира нужда от модернизиране на производствените си активи.
Проектът ще се реализира посредством изпълнението на следния комплекс от допустими по настоящата процедура дейности: Подобряване на производствените процеси, Разнообразяване на асортимента от продукти и Внедряване на нови технологии за подобряване на ресурсната ефективност в предприятието.
В резултат от изпълнението на тези дейности се очаква да постигнем следните резултати: нарастване на производителността средно с 37,0%; увеличаване на ефективността на производствените разходи с 4,6%, високо качество на продукцията, оптимизиране на производствената верига, увеличаване на клиентите, нарастване на приходите и експорт.
Проектните дейности и очаквани резултати ще допринесат за ефективно преодоляване на проблемите и ограниченията пред развитието и разстежа на предприятието и повишаване на конкурентоспособността му.
Проектът е със срок 16 месеца.
Общата стойност на инвестицията е 360000 лв., от които 324000 БФП.</t>
  </si>
  <si>
    <t>Подобряване на производителността и осигуряване на устойчива пазарна конкурентоспособност на ЗММ-Златоград АД</t>
  </si>
  <si>
    <t>гр. Златоград</t>
  </si>
  <si>
    <t>BG16RFOP002-2.033-0006</t>
  </si>
  <si>
    <t>КИРКОВО ООД</t>
  </si>
  <si>
    <t>28.12 
Производство на хидравлични помпи, хидравлични и пневматични двигатели</t>
  </si>
  <si>
    <t>10.06.2020</t>
  </si>
  <si>
    <t>Проектът има за цел повишаване на производителността и експортния потенциал на "Кирково" ООД. Чрез реализацията му ще постигне подобряване на пазарното присъствие на МСП на територията на МИГ Кирково-Златоград, оптимизиране на производствените процеси и нарастване на производствения капацитет на тези предприятия. Към настоящия момент компанията е достигнала пълна натовареност на производствените си мощности и няма възможност да приема поръчки за производство на нови и по-големи изделия, както и да увеличи капацитета на текущото си производство. Успешното реализиране на проекта ще даде възможност за внедряване на технологии за оптимизиране и нарастване на общите производствени инвестиции чрез ефективното и ефикасно използване на факторите на производство и изграждането на възможности за възприемане и адаптиране на европейски и международни знания и технологии. Основната проектна дейност е насочена към доставка, монтаж и въвеждане в експлоатация на модерни технологии и оборудване за производство на продукти с високо качество и съответстващи на европейските норми и изисквания. Като резултат от нея ще се увеличи потенциала за производство и износ на продукти с висока добавена стойност и ще се осигури развитието на конкурентно, ефикасно и ефективно производство, гарантиращо устойчивост и добър икономически ефект за предприятието и увеличаване на трудовата заетост. Чрез успешното изпълнение на проекта ще се постигне заложената цел №1 на СВОМР на територията на МИГ Кирково-Златоград за: „Устойчиво и балансирано икономическо развитие чрез повишаване конкурентоспособността на местната икономика”. В резултат на успешното изпълнение на дейностите по проекта се очаква подобряване на производствения капацитет, конкурентоспособността и експортния потенциал капацитета на МСП на териториите на МИГ, с което ще се подобри стопанския климат и устойчивостта на предприятията и ще се повиши заетостта и доходите на населението в региона.</t>
  </si>
  <si>
    <t>Повишаване на производителността и експортния потенциал на "Кирково" ООД</t>
  </si>
  <si>
    <t>с. Кирково</t>
  </si>
  <si>
    <t>Анна Недялкова
главен експерт, секотр ОПД</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</si>
</sst>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yyyy"/>
    <numFmt numFmtId="165" formatCode="#,##0.00\ _л_в"/>
    <numFmt numFmtId="166" formatCode="d\.m\.yyyy\ &quot;г.&quot;;@"/>
    <numFmt numFmtId="167" formatCode="#,##0.00\ &quot;лв.&quot;"/>
    <numFmt numFmtId="168" formatCode="#,##0.00\ &quot;лв.&quot;;[Red]#,##0.00\ &quot;лв.&quot;"/>
  </numFmts>
  <fonts count="44"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b/>
      <sz val="10"/>
      <color indexed="8"/>
      <name val="Arial"/>
      <family val="2"/>
      <charset val="204"/>
    </font>
    <font>
      <sz val="11"/>
      <color rgb="FF000000"/>
      <name val="Calibri"/>
      <family val="2"/>
    </font>
    <font>
      <b/>
      <sz val="10"/>
      <color rgb="FF000000"/>
      <name val="Verdana"/>
      <family val="2"/>
    </font>
    <font>
      <b/>
      <sz val="10"/>
      <color rgb="FF000000"/>
      <name val="Verdana"/>
      <family val="2"/>
      <charset val="204"/>
    </font>
    <font>
      <b/>
      <sz val="10"/>
      <name val="Arial"/>
      <family val="2"/>
      <charset val="204"/>
    </font>
    <font>
      <b/>
      <sz val="10"/>
      <name val="Verdana"/>
      <family val="2"/>
      <charset val="204"/>
    </font>
    <font>
      <b/>
      <sz val="10"/>
      <color theme="1"/>
      <name val="Verdana"/>
      <family val="2"/>
      <charset val="204"/>
    </font>
    <font>
      <b/>
      <sz val="10"/>
      <color indexed="8"/>
      <name val="Verdana"/>
      <family val="2"/>
      <charset val="204"/>
    </font>
    <font>
      <b/>
      <sz val="8"/>
      <color indexed="8"/>
      <name val="Arial"/>
      <family val="2"/>
      <charset val="204"/>
    </font>
    <font>
      <b/>
      <sz val="10"/>
      <color rgb="FF000000"/>
      <name val="Calibri"/>
      <family val="2"/>
    </font>
    <font>
      <sz val="10"/>
      <color indexed="8"/>
      <name val="Arial"/>
      <family val="2"/>
      <charset val="204"/>
    </font>
    <font>
      <b/>
      <sz val="10"/>
      <color rgb="FF000000"/>
      <name val="Arial"/>
      <family val="2"/>
      <charset val="204"/>
    </font>
    <font>
      <b/>
      <sz val="12"/>
      <color rgb="FF000000"/>
      <name val="Verdana"/>
      <family val="2"/>
      <charset val="204"/>
    </font>
    <font>
      <sz val="12"/>
      <color indexed="8"/>
      <name val="Arial"/>
      <family val="2"/>
      <charset val="204"/>
    </font>
    <font>
      <b/>
      <sz val="12"/>
      <color indexed="8"/>
      <name val="Arial"/>
      <family val="2"/>
      <charset val="204"/>
    </font>
    <font>
      <sz val="14"/>
      <color indexed="8"/>
      <name val="Verdana"/>
      <family val="2"/>
      <charset val="204"/>
    </font>
    <font>
      <i/>
      <sz val="16"/>
      <color indexed="8"/>
      <name val="Arial"/>
      <family val="2"/>
      <charset val="204"/>
    </font>
    <font>
      <sz val="16"/>
      <color indexed="8"/>
      <name val="Arial"/>
      <family val="2"/>
      <charset val="204"/>
    </font>
    <font>
      <sz val="10"/>
      <color indexed="8"/>
      <name val="Verdana"/>
      <family val="2"/>
      <charset val="204"/>
    </font>
    <font>
      <sz val="10"/>
      <color theme="1"/>
      <name val="Arial"/>
      <family val="2"/>
      <charset val="204"/>
    </font>
    <font>
      <sz val="10"/>
      <color rgb="FF00000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applyBorder="0"/>
    <xf numFmtId="0" fontId="24" fillId="0" borderId="0" applyBorder="0"/>
    <xf numFmtId="0" fontId="24"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4" fillId="0" borderId="0" applyBorder="0"/>
    <xf numFmtId="0" fontId="24" fillId="0" borderId="0" applyBorder="0"/>
    <xf numFmtId="0" fontId="1" fillId="0" borderId="0"/>
  </cellStyleXfs>
  <cellXfs count="90">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5" fillId="24" borderId="0" xfId="0" applyNumberFormat="1" applyFont="1" applyFill="1" applyBorder="1" applyAlignment="1" applyProtection="1">
      <alignment horizontal="center" vertical="center" wrapText="1"/>
    </xf>
    <xf numFmtId="0" fontId="27" fillId="24" borderId="0" xfId="0" applyNumberFormat="1" applyFont="1" applyFill="1" applyBorder="1" applyAlignment="1" applyProtection="1">
      <alignment horizontal="center" vertical="center" wrapText="1"/>
    </xf>
    <xf numFmtId="14" fontId="28" fillId="24" borderId="0" xfId="38" applyNumberFormat="1" applyFont="1" applyFill="1" applyBorder="1" applyAlignment="1">
      <alignment horizontal="center" vertical="center" wrapText="1"/>
    </xf>
    <xf numFmtId="0" fontId="2" fillId="0" borderId="0" xfId="0" applyFont="1" applyBorder="1" applyAlignment="1">
      <alignment horizontal="center" vertical="center"/>
    </xf>
    <xf numFmtId="0" fontId="31"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49" fontId="32" fillId="24" borderId="0" xfId="46" applyNumberFormat="1" applyFont="1" applyFill="1" applyBorder="1" applyAlignment="1" applyProtection="1">
      <alignment horizontal="center" vertical="center"/>
    </xf>
    <xf numFmtId="49" fontId="32" fillId="24" borderId="0" xfId="46" applyNumberFormat="1" applyFont="1" applyFill="1" applyBorder="1" applyAlignment="1" applyProtection="1">
      <alignment horizontal="center" vertical="center" wrapText="1"/>
    </xf>
    <xf numFmtId="0" fontId="30" fillId="24" borderId="0" xfId="0" applyFont="1" applyFill="1" applyBorder="1" applyAlignment="1">
      <alignment horizontal="center" vertical="center" wrapText="1"/>
    </xf>
    <xf numFmtId="2" fontId="26" fillId="24" borderId="0" xfId="37" applyNumberFormat="1" applyFont="1" applyFill="1" applyBorder="1" applyAlignment="1" applyProtection="1">
      <alignment horizontal="center" vertical="center" wrapText="1"/>
    </xf>
    <xf numFmtId="2" fontId="26" fillId="24" borderId="0" xfId="0" applyNumberFormat="1" applyFont="1" applyFill="1" applyBorder="1" applyAlignment="1" applyProtection="1">
      <alignment vertical="center" wrapText="1"/>
    </xf>
    <xf numFmtId="9" fontId="30" fillId="24" borderId="0" xfId="0" applyNumberFormat="1" applyFont="1" applyFill="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49" fontId="26" fillId="24" borderId="0" xfId="39" applyNumberFormat="1" applyFont="1" applyFill="1" applyBorder="1" applyAlignment="1" applyProtection="1">
      <alignment horizontal="center" vertical="center" wrapText="1"/>
    </xf>
    <xf numFmtId="0" fontId="27" fillId="24" borderId="0" xfId="0" applyNumberFormat="1" applyFont="1" applyFill="1" applyBorder="1" applyAlignment="1" applyProtection="1">
      <alignment horizontal="center" vertical="center"/>
    </xf>
    <xf numFmtId="0" fontId="23" fillId="24" borderId="0" xfId="0" applyNumberFormat="1" applyFont="1" applyFill="1" applyBorder="1" applyAlignment="1" applyProtection="1">
      <alignment horizontal="center" vertical="center" wrapText="1"/>
    </xf>
    <xf numFmtId="166" fontId="23" fillId="24" borderId="0" xfId="0" applyNumberFormat="1" applyFont="1" applyFill="1" applyBorder="1" applyAlignment="1">
      <alignment horizontal="center" vertical="center" wrapText="1"/>
    </xf>
    <xf numFmtId="0" fontId="23" fillId="24" borderId="0" xfId="0" applyFont="1" applyFill="1" applyBorder="1" applyAlignment="1">
      <alignment horizontal="center" vertical="center" wrapText="1"/>
    </xf>
    <xf numFmtId="49" fontId="26" fillId="24" borderId="0" xfId="0" applyNumberFormat="1" applyFont="1" applyFill="1" applyBorder="1" applyAlignment="1" applyProtection="1">
      <alignment horizontal="center" vertical="center" wrapText="1"/>
    </xf>
    <xf numFmtId="165" fontId="28" fillId="24" borderId="0" xfId="0" applyNumberFormat="1" applyFont="1" applyFill="1" applyBorder="1" applyAlignment="1">
      <alignment horizontal="center" vertical="center"/>
    </xf>
    <xf numFmtId="2" fontId="29" fillId="24" borderId="0" xfId="38" applyNumberFormat="1" applyFont="1" applyFill="1" applyBorder="1" applyAlignment="1" applyProtection="1">
      <alignment horizontal="center" vertical="center" wrapText="1"/>
    </xf>
    <xf numFmtId="2" fontId="34" fillId="24" borderId="0" xfId="0" applyNumberFormat="1" applyFont="1" applyFill="1" applyBorder="1" applyAlignment="1" applyProtection="1">
      <alignment vertical="center" wrapText="1"/>
    </xf>
    <xf numFmtId="9" fontId="27" fillId="24" borderId="0" xfId="0" applyNumberFormat="1" applyFont="1" applyFill="1" applyBorder="1" applyAlignment="1">
      <alignment horizontal="center" vertical="center" wrapText="1"/>
    </xf>
    <xf numFmtId="0" fontId="33" fillId="24" borderId="0" xfId="0" applyFont="1" applyFill="1" applyBorder="1" applyAlignment="1">
      <alignment horizontal="center" vertical="center"/>
    </xf>
    <xf numFmtId="0" fontId="33" fillId="24" borderId="0" xfId="0" applyFont="1" applyFill="1" applyAlignment="1">
      <alignment horizontal="center" vertical="center"/>
    </xf>
    <xf numFmtId="49" fontId="26" fillId="0" borderId="0" xfId="39"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lignment horizontal="center" vertical="center" wrapText="1"/>
    </xf>
    <xf numFmtId="49" fontId="26" fillId="0" borderId="0" xfId="0" applyNumberFormat="1" applyFont="1" applyFill="1" applyBorder="1" applyAlignment="1" applyProtection="1">
      <alignment horizontal="center" vertical="center" wrapText="1"/>
    </xf>
    <xf numFmtId="165" fontId="28" fillId="0" borderId="0" xfId="0" applyNumberFormat="1" applyFont="1" applyFill="1" applyBorder="1" applyAlignment="1">
      <alignment horizontal="center" vertical="center"/>
    </xf>
    <xf numFmtId="2" fontId="29" fillId="0" borderId="0" xfId="38" applyNumberFormat="1" applyFont="1" applyFill="1" applyBorder="1" applyAlignment="1" applyProtection="1">
      <alignment horizontal="center" vertical="center" wrapText="1"/>
    </xf>
    <xf numFmtId="2" fontId="34" fillId="0" borderId="0" xfId="0" applyNumberFormat="1" applyFont="1" applyFill="1" applyBorder="1" applyAlignment="1" applyProtection="1">
      <alignment vertical="center" wrapText="1"/>
    </xf>
    <xf numFmtId="9" fontId="27" fillId="0" borderId="0" xfId="0" applyNumberFormat="1" applyFont="1" applyFill="1" applyBorder="1" applyAlignment="1">
      <alignment horizontal="center" vertical="center" wrapText="1"/>
    </xf>
    <xf numFmtId="49" fontId="35" fillId="24" borderId="0" xfId="45" applyNumberFormat="1" applyFont="1" applyFill="1" applyBorder="1" applyAlignment="1" applyProtection="1">
      <alignment horizontal="center" vertical="center" wrapText="1"/>
    </xf>
    <xf numFmtId="49" fontId="35" fillId="0" borderId="0" xfId="45" applyNumberFormat="1" applyFont="1" applyFill="1" applyBorder="1" applyAlignment="1" applyProtection="1">
      <alignment horizontal="center" vertical="center" wrapText="1"/>
    </xf>
    <xf numFmtId="164" fontId="38" fillId="0" borderId="11" xfId="47" applyNumberFormat="1" applyFont="1" applyFill="1" applyBorder="1" applyAlignment="1">
      <alignment horizontal="center" vertical="center" wrapText="1"/>
    </xf>
    <xf numFmtId="0" fontId="2" fillId="0" borderId="11" xfId="0" applyFont="1" applyBorder="1" applyAlignment="1">
      <alignment horizontal="center" vertical="center"/>
    </xf>
    <xf numFmtId="0" fontId="1"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164" fontId="40" fillId="0" borderId="11" xfId="47"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1" xfId="46"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wrapText="1"/>
    </xf>
    <xf numFmtId="14" fontId="1" fillId="0" borderId="11" xfId="38" applyNumberFormat="1" applyFont="1" applyFill="1" applyBorder="1" applyAlignment="1">
      <alignment horizontal="center" vertical="center" wrapText="1"/>
    </xf>
    <xf numFmtId="49" fontId="1" fillId="0" borderId="11" xfId="46" applyNumberFormat="1" applyFont="1" applyFill="1" applyBorder="1" applyAlignment="1" applyProtection="1">
      <alignment horizontal="center" vertical="center" wrapText="1"/>
    </xf>
    <xf numFmtId="0" fontId="1" fillId="0" borderId="11" xfId="0" applyFont="1" applyFill="1" applyBorder="1" applyAlignment="1">
      <alignment horizontal="center" vertical="center"/>
    </xf>
    <xf numFmtId="167" fontId="1" fillId="0" borderId="11" xfId="37" applyNumberFormat="1" applyFont="1" applyFill="1" applyBorder="1" applyAlignment="1" applyProtection="1">
      <alignment horizontal="right" vertical="center" wrapText="1"/>
    </xf>
    <xf numFmtId="167" fontId="1" fillId="0" borderId="11" xfId="38" applyNumberFormat="1" applyFont="1" applyFill="1" applyBorder="1" applyAlignment="1" applyProtection="1">
      <alignment horizontal="right" vertical="center" wrapText="1"/>
    </xf>
    <xf numFmtId="164" fontId="41" fillId="0" borderId="11" xfId="47" applyNumberFormat="1" applyFont="1" applyFill="1" applyBorder="1" applyAlignment="1">
      <alignment horizontal="center" vertical="center" wrapText="1"/>
    </xf>
    <xf numFmtId="164" fontId="36" fillId="24"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14" fontId="39" fillId="24"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49" fontId="43"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33" fillId="0" borderId="11" xfId="0" applyNumberFormat="1" applyFont="1" applyFill="1" applyBorder="1" applyAlignment="1" applyProtection="1">
      <alignment horizontal="center" vertical="center" wrapText="1"/>
    </xf>
    <xf numFmtId="166" fontId="33" fillId="0" borderId="11" xfId="38" applyNumberFormat="1" applyFont="1" applyFill="1" applyBorder="1" applyAlignment="1">
      <alignment horizontal="center" vertical="center" wrapText="1"/>
    </xf>
    <xf numFmtId="49" fontId="43" fillId="0" borderId="11" xfId="45" applyNumberFormat="1" applyFont="1" applyFill="1" applyBorder="1" applyAlignment="1" applyProtection="1">
      <alignment horizontal="center" vertical="center" wrapText="1"/>
    </xf>
    <xf numFmtId="164" fontId="33"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49" fontId="43" fillId="0" borderId="11" xfId="0" applyNumberFormat="1" applyFont="1" applyFill="1" applyBorder="1" applyAlignment="1" applyProtection="1">
      <alignment horizontal="center" vertical="center" wrapText="1"/>
    </xf>
    <xf numFmtId="0" fontId="33" fillId="0" borderId="11" xfId="46" applyNumberFormat="1" applyFont="1" applyFill="1" applyBorder="1" applyAlignment="1" applyProtection="1">
      <alignment horizontal="center" vertical="center" wrapText="1"/>
    </xf>
    <xf numFmtId="0" fontId="33" fillId="24" borderId="11" xfId="0" applyFont="1" applyFill="1" applyBorder="1" applyAlignment="1">
      <alignment horizontal="center" vertical="center" wrapText="1"/>
    </xf>
    <xf numFmtId="167" fontId="1" fillId="0" borderId="11" xfId="37" applyNumberFormat="1" applyFont="1" applyFill="1" applyBorder="1" applyAlignment="1" applyProtection="1">
      <alignment horizontal="center" vertical="center" wrapText="1"/>
    </xf>
    <xf numFmtId="167" fontId="1" fillId="0" borderId="11" xfId="37" applyNumberFormat="1" applyFont="1" applyFill="1" applyBorder="1" applyAlignment="1" applyProtection="1">
      <alignment horizontal="center" vertical="center"/>
    </xf>
    <xf numFmtId="167" fontId="42" fillId="0" borderId="11" xfId="38" applyNumberFormat="1" applyFont="1" applyFill="1" applyBorder="1" applyAlignment="1" applyProtection="1">
      <alignment horizontal="center" vertical="center" wrapText="1"/>
    </xf>
    <xf numFmtId="167" fontId="43" fillId="0" borderId="11" xfId="0" applyNumberFormat="1" applyFont="1" applyFill="1" applyBorder="1" applyAlignment="1" applyProtection="1">
      <alignment vertical="center" wrapText="1"/>
    </xf>
    <xf numFmtId="165" fontId="1" fillId="0" borderId="11" xfId="37" applyNumberFormat="1" applyFont="1" applyFill="1" applyBorder="1" applyAlignment="1" applyProtection="1">
      <alignment horizontal="center" vertical="center"/>
    </xf>
    <xf numFmtId="4" fontId="42" fillId="0" borderId="11" xfId="38" applyNumberFormat="1" applyFont="1" applyFill="1" applyBorder="1" applyAlignment="1" applyProtection="1">
      <alignment horizontal="center" vertical="center" wrapText="1"/>
    </xf>
    <xf numFmtId="0" fontId="33" fillId="0" borderId="0" xfId="0" applyFont="1" applyFill="1" applyAlignment="1">
      <alignment horizontal="center" vertical="center" wrapText="1"/>
    </xf>
    <xf numFmtId="14" fontId="33" fillId="0" borderId="11" xfId="0" applyNumberFormat="1" applyFont="1" applyFill="1" applyBorder="1" applyAlignment="1">
      <alignment horizontal="center" vertical="center" wrapText="1"/>
    </xf>
    <xf numFmtId="168" fontId="42" fillId="0" borderId="11" xfId="38" applyNumberFormat="1" applyFont="1" applyFill="1" applyBorder="1" applyAlignment="1" applyProtection="1">
      <alignment horizontal="center" vertical="center" wrapText="1"/>
    </xf>
    <xf numFmtId="167" fontId="43" fillId="0" borderId="11" xfId="0" applyNumberFormat="1" applyFont="1" applyFill="1" applyBorder="1" applyAlignment="1" applyProtection="1">
      <alignment horizontal="center" vertical="center" wrapText="1"/>
    </xf>
    <xf numFmtId="49" fontId="33" fillId="0" borderId="11" xfId="0" applyNumberFormat="1" applyFont="1" applyFill="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7"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6"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18"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abSelected="1" topLeftCell="B2" zoomScale="60" zoomScaleNormal="60" zoomScaleSheetLayoutView="70" workbookViewId="0">
      <pane ySplit="2" topLeftCell="A13" activePane="bottomLeft" state="frozen"/>
      <selection activeCell="A2" sqref="A2"/>
      <selection pane="bottomLeft" activeCell="B16" sqref="A16:XFD16"/>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88" t="s">
        <v>18</v>
      </c>
      <c r="B1" s="89"/>
      <c r="C1" s="89"/>
      <c r="D1" s="89"/>
      <c r="E1" s="89"/>
      <c r="F1" s="89"/>
      <c r="G1" s="89"/>
      <c r="H1" s="89"/>
      <c r="I1" s="89"/>
      <c r="J1" s="89"/>
      <c r="K1" s="89"/>
      <c r="L1" s="89"/>
      <c r="M1" s="89"/>
      <c r="N1" s="89"/>
      <c r="O1" s="89"/>
      <c r="P1" s="89"/>
    </row>
    <row r="2" spans="1:17" ht="187.5" customHeight="1" x14ac:dyDescent="0.2">
      <c r="A2" s="88" t="s">
        <v>18</v>
      </c>
      <c r="B2" s="89"/>
      <c r="C2" s="89"/>
      <c r="D2" s="89"/>
      <c r="E2" s="89"/>
      <c r="F2" s="89"/>
      <c r="G2" s="89"/>
      <c r="H2" s="89"/>
      <c r="I2" s="89"/>
      <c r="J2" s="89"/>
      <c r="K2" s="89"/>
      <c r="L2" s="89"/>
      <c r="M2" s="89"/>
      <c r="N2" s="89"/>
      <c r="O2" s="89"/>
      <c r="P2" s="89"/>
    </row>
    <row r="3" spans="1:17" s="8" customFormat="1" ht="73.5" customHeight="1" x14ac:dyDescent="0.2">
      <c r="A3" s="17" t="s">
        <v>0</v>
      </c>
      <c r="B3" s="6" t="s">
        <v>1</v>
      </c>
      <c r="C3" s="6" t="s">
        <v>2</v>
      </c>
      <c r="D3" s="6" t="s">
        <v>3</v>
      </c>
      <c r="E3" s="6" t="s">
        <v>8</v>
      </c>
      <c r="F3" s="15" t="s">
        <v>9</v>
      </c>
      <c r="G3" s="9" t="s">
        <v>10</v>
      </c>
      <c r="H3" s="6" t="s">
        <v>4</v>
      </c>
      <c r="I3" s="6" t="s">
        <v>11</v>
      </c>
      <c r="J3" s="6" t="s">
        <v>5</v>
      </c>
      <c r="K3" s="6" t="s">
        <v>13</v>
      </c>
      <c r="L3" s="6" t="s">
        <v>12</v>
      </c>
      <c r="M3" s="6" t="s">
        <v>6</v>
      </c>
      <c r="N3" s="7" t="s">
        <v>7</v>
      </c>
      <c r="O3" s="7" t="s">
        <v>14</v>
      </c>
      <c r="P3" s="7" t="s">
        <v>15</v>
      </c>
    </row>
    <row r="4" spans="1:17" s="8" customFormat="1" ht="409.5" x14ac:dyDescent="0.2">
      <c r="A4" s="67" t="s">
        <v>39</v>
      </c>
      <c r="B4" s="67" t="s">
        <v>40</v>
      </c>
      <c r="C4" s="68">
        <v>120509575</v>
      </c>
      <c r="D4" s="69" t="s">
        <v>37</v>
      </c>
      <c r="E4" s="70">
        <v>43629</v>
      </c>
      <c r="F4" s="71" t="s">
        <v>23</v>
      </c>
      <c r="G4" s="84" t="s">
        <v>75</v>
      </c>
      <c r="H4" s="73" t="s">
        <v>41</v>
      </c>
      <c r="I4" s="74" t="s">
        <v>42</v>
      </c>
      <c r="J4" s="75" t="s">
        <v>24</v>
      </c>
      <c r="K4" s="76" t="s">
        <v>21</v>
      </c>
      <c r="L4" s="78">
        <v>324028.64</v>
      </c>
      <c r="M4" s="78">
        <v>291625.78999999998</v>
      </c>
      <c r="N4" s="79">
        <f>L4-M4</f>
        <v>32402.850000000035</v>
      </c>
      <c r="O4" s="80">
        <f>Table1[[#This Row],[Размер на БФП (в лева) / Amount of the grant (in BGN)]]*0.85</f>
        <v>247881.92149999997</v>
      </c>
      <c r="P4" s="52">
        <f>Table1[[#This Row],[Размер на съфинансирането от Съюза (в лева) / Union co-financing (in BGN)]]/Table1[[#This Row],[Размер на БФП (в лева) / Amount of the grant (in BGN)]]</f>
        <v>0.85</v>
      </c>
    </row>
    <row r="5" spans="1:17" s="8" customFormat="1" ht="293.25" x14ac:dyDescent="0.2">
      <c r="A5" s="54" t="s">
        <v>25</v>
      </c>
      <c r="B5" s="54" t="s">
        <v>26</v>
      </c>
      <c r="C5" s="55" t="s">
        <v>27</v>
      </c>
      <c r="D5" s="56" t="s">
        <v>28</v>
      </c>
      <c r="E5" s="57" t="s">
        <v>77</v>
      </c>
      <c r="F5" s="59">
        <v>18</v>
      </c>
      <c r="G5" s="66" t="s">
        <v>76</v>
      </c>
      <c r="H5" s="51" t="s">
        <v>29</v>
      </c>
      <c r="I5" s="54" t="s">
        <v>30</v>
      </c>
      <c r="J5" s="58" t="s">
        <v>24</v>
      </c>
      <c r="K5" s="51" t="s">
        <v>21</v>
      </c>
      <c r="L5" s="60">
        <v>258527</v>
      </c>
      <c r="M5" s="60">
        <v>232674.3</v>
      </c>
      <c r="N5" s="61">
        <v>25852.7</v>
      </c>
      <c r="O5" s="80">
        <f>Table1[[#This Row],[Размер на БФП (в лева) / Amount of the grant (in BGN)]]*0.85</f>
        <v>197773.155</v>
      </c>
      <c r="P5" s="52">
        <v>0.85</v>
      </c>
    </row>
    <row r="6" spans="1:17" s="8" customFormat="1" ht="267.75" x14ac:dyDescent="0.2">
      <c r="A6" s="67" t="s">
        <v>32</v>
      </c>
      <c r="B6" s="67" t="s">
        <v>33</v>
      </c>
      <c r="C6" s="68">
        <v>120004181</v>
      </c>
      <c r="D6" s="69" t="s">
        <v>28</v>
      </c>
      <c r="E6" s="70">
        <v>43608</v>
      </c>
      <c r="F6" s="71" t="s">
        <v>22</v>
      </c>
      <c r="G6" s="72" t="s">
        <v>76</v>
      </c>
      <c r="H6" s="73" t="s">
        <v>34</v>
      </c>
      <c r="I6" s="74" t="s">
        <v>35</v>
      </c>
      <c r="J6" s="75" t="s">
        <v>31</v>
      </c>
      <c r="K6" s="76" t="s">
        <v>21</v>
      </c>
      <c r="L6" s="78">
        <v>229565</v>
      </c>
      <c r="M6" s="81">
        <v>206608.5</v>
      </c>
      <c r="N6" s="82">
        <f>L6-M6</f>
        <v>22956.5</v>
      </c>
      <c r="O6" s="80">
        <f>Table1[[#This Row],[Размер на БФП (в лева) / Amount of the grant (in BGN)]]*0.85</f>
        <v>175617.22500000001</v>
      </c>
      <c r="P6" s="52">
        <f>Table1[[#This Row],[Размер на съфинансирането от Съюза (в лева) / Union co-financing (in BGN)]]/Table1[[#This Row],[Размер на БФП (в лева) / Amount of the grant (in BGN)]]</f>
        <v>0.85</v>
      </c>
    </row>
    <row r="7" spans="1:17" s="8" customFormat="1" ht="153" x14ac:dyDescent="0.2">
      <c r="A7" s="67" t="s">
        <v>43</v>
      </c>
      <c r="B7" s="67" t="s">
        <v>44</v>
      </c>
      <c r="C7" s="68">
        <v>200179391</v>
      </c>
      <c r="D7" s="69" t="s">
        <v>37</v>
      </c>
      <c r="E7" s="70" t="s">
        <v>47</v>
      </c>
      <c r="F7" s="71" t="s">
        <v>48</v>
      </c>
      <c r="G7" s="72" t="s">
        <v>49</v>
      </c>
      <c r="H7" s="73" t="s">
        <v>50</v>
      </c>
      <c r="I7" s="74" t="s">
        <v>45</v>
      </c>
      <c r="J7" s="75" t="s">
        <v>46</v>
      </c>
      <c r="K7" s="76" t="s">
        <v>21</v>
      </c>
      <c r="L7" s="78">
        <v>355992</v>
      </c>
      <c r="M7" s="78">
        <v>320392.8</v>
      </c>
      <c r="N7" s="79">
        <v>35599.199999999997</v>
      </c>
      <c r="O7" s="80">
        <f>Table1[[#This Row],[Размер на БФП (в лева) / Amount of the grant (in BGN)]]*0.85</f>
        <v>272333.88</v>
      </c>
      <c r="P7" s="52">
        <v>0.85</v>
      </c>
    </row>
    <row r="8" spans="1:17" s="8" customFormat="1" ht="409.5" x14ac:dyDescent="0.2">
      <c r="A8" s="67" t="s">
        <v>51</v>
      </c>
      <c r="B8" s="67" t="s">
        <v>52</v>
      </c>
      <c r="C8" s="68">
        <v>120008105</v>
      </c>
      <c r="D8" s="69" t="s">
        <v>54</v>
      </c>
      <c r="E8" s="70" t="s">
        <v>56</v>
      </c>
      <c r="F8" s="71" t="s">
        <v>55</v>
      </c>
      <c r="G8" s="72" t="s">
        <v>57</v>
      </c>
      <c r="H8" s="73" t="s">
        <v>58</v>
      </c>
      <c r="I8" s="74" t="s">
        <v>53</v>
      </c>
      <c r="J8" s="75" t="s">
        <v>31</v>
      </c>
      <c r="K8" s="76" t="s">
        <v>21</v>
      </c>
      <c r="L8" s="77">
        <v>269877</v>
      </c>
      <c r="M8" s="78">
        <v>242889.3</v>
      </c>
      <c r="N8" s="79">
        <v>26987.7</v>
      </c>
      <c r="O8" s="80">
        <f>Table1[[#This Row],[Размер на БФП (в лева) / Amount of the grant (in BGN)]]*0.85</f>
        <v>206455.905</v>
      </c>
      <c r="P8" s="52">
        <v>0.85</v>
      </c>
    </row>
    <row r="9" spans="1:17" s="8" customFormat="1" ht="114.75" x14ac:dyDescent="0.2">
      <c r="A9" s="67" t="s">
        <v>59</v>
      </c>
      <c r="B9" s="67" t="s">
        <v>60</v>
      </c>
      <c r="C9" s="68">
        <v>825387979</v>
      </c>
      <c r="D9" s="69" t="s">
        <v>61</v>
      </c>
      <c r="E9" s="70">
        <v>43629</v>
      </c>
      <c r="F9" s="71" t="s">
        <v>23</v>
      </c>
      <c r="G9" s="84" t="s">
        <v>75</v>
      </c>
      <c r="H9" s="73" t="s">
        <v>62</v>
      </c>
      <c r="I9" s="74" t="s">
        <v>63</v>
      </c>
      <c r="J9" s="75" t="s">
        <v>64</v>
      </c>
      <c r="K9" s="76" t="s">
        <v>21</v>
      </c>
      <c r="L9" s="77">
        <v>138000</v>
      </c>
      <c r="M9" s="78">
        <v>82800</v>
      </c>
      <c r="N9" s="79">
        <f>L9-M9</f>
        <v>55200</v>
      </c>
      <c r="O9" s="80">
        <f>Table1[[#This Row],[Размер на БФП (в лева) / Amount of the grant (in BGN)]]*0.85</f>
        <v>70380</v>
      </c>
      <c r="P9" s="52">
        <f>Table1[[#This Row],[Размер на съфинансирането от Съюза (в лева) / Union co-financing (in BGN)]]/Table1[[#This Row],[Размер на БФП (в лева) / Amount of the grant (in BGN)]]</f>
        <v>0.85</v>
      </c>
    </row>
    <row r="10" spans="1:17" s="83" customFormat="1" ht="178.5" x14ac:dyDescent="0.2">
      <c r="A10" s="67" t="s">
        <v>65</v>
      </c>
      <c r="B10" s="67" t="s">
        <v>66</v>
      </c>
      <c r="C10" s="68">
        <v>115344296</v>
      </c>
      <c r="D10" s="69" t="s">
        <v>67</v>
      </c>
      <c r="E10" s="70">
        <v>43629</v>
      </c>
      <c r="F10" s="71" t="s">
        <v>23</v>
      </c>
      <c r="G10" s="84" t="s">
        <v>75</v>
      </c>
      <c r="H10" s="73" t="s">
        <v>68</v>
      </c>
      <c r="I10" s="74" t="s">
        <v>69</v>
      </c>
      <c r="J10" s="75" t="s">
        <v>64</v>
      </c>
      <c r="K10" s="76" t="s">
        <v>21</v>
      </c>
      <c r="L10" s="78">
        <v>299995.59999999998</v>
      </c>
      <c r="M10" s="78">
        <v>179997.36</v>
      </c>
      <c r="N10" s="79">
        <v>119998.24</v>
      </c>
      <c r="O10" s="80">
        <f>Table1[[#This Row],[Размер на БФП (в лева) / Amount of the grant (in BGN)]]*0.85</f>
        <v>152997.75599999999</v>
      </c>
      <c r="P10" s="52">
        <v>0.85</v>
      </c>
    </row>
    <row r="11" spans="1:17" s="83" customFormat="1" ht="140.25" x14ac:dyDescent="0.2">
      <c r="A11" s="67" t="s">
        <v>70</v>
      </c>
      <c r="B11" s="67" t="s">
        <v>71</v>
      </c>
      <c r="C11" s="68">
        <v>200409547</v>
      </c>
      <c r="D11" s="69" t="s">
        <v>72</v>
      </c>
      <c r="E11" s="70" t="s">
        <v>73</v>
      </c>
      <c r="F11" s="71" t="s">
        <v>22</v>
      </c>
      <c r="G11" s="72" t="s">
        <v>74</v>
      </c>
      <c r="H11" s="73" t="s">
        <v>78</v>
      </c>
      <c r="I11" s="74" t="s">
        <v>79</v>
      </c>
      <c r="J11" s="75" t="s">
        <v>80</v>
      </c>
      <c r="K11" s="76" t="s">
        <v>21</v>
      </c>
      <c r="L11" s="78" t="s">
        <v>83</v>
      </c>
      <c r="M11" s="78" t="s">
        <v>82</v>
      </c>
      <c r="N11" s="85" t="s">
        <v>81</v>
      </c>
      <c r="O11" s="86" t="s">
        <v>84</v>
      </c>
      <c r="P11" s="52">
        <v>0.85</v>
      </c>
    </row>
    <row r="12" spans="1:17" s="83" customFormat="1" ht="286.5" customHeight="1" x14ac:dyDescent="0.2">
      <c r="A12" s="67" t="s">
        <v>85</v>
      </c>
      <c r="B12" s="67" t="s">
        <v>86</v>
      </c>
      <c r="C12" s="68">
        <v>124537141</v>
      </c>
      <c r="D12" s="69" t="s">
        <v>87</v>
      </c>
      <c r="E12" s="70" t="s">
        <v>73</v>
      </c>
      <c r="F12" s="71" t="s">
        <v>23</v>
      </c>
      <c r="G12" s="72" t="s">
        <v>88</v>
      </c>
      <c r="H12" s="73" t="s">
        <v>89</v>
      </c>
      <c r="I12" s="74" t="s">
        <v>90</v>
      </c>
      <c r="J12" s="75" t="s">
        <v>91</v>
      </c>
      <c r="K12" s="76" t="s">
        <v>21</v>
      </c>
      <c r="L12" s="78" t="s">
        <v>92</v>
      </c>
      <c r="M12" s="78" t="s">
        <v>93</v>
      </c>
      <c r="N12" s="79" t="s">
        <v>94</v>
      </c>
      <c r="O12" s="86" t="s">
        <v>95</v>
      </c>
      <c r="P12" s="52">
        <v>0.85</v>
      </c>
    </row>
    <row r="13" spans="1:17" s="83" customFormat="1" ht="189.75" customHeight="1" x14ac:dyDescent="0.2">
      <c r="A13" s="67" t="s">
        <v>96</v>
      </c>
      <c r="B13" s="67" t="s">
        <v>97</v>
      </c>
      <c r="C13" s="68">
        <v>120007156</v>
      </c>
      <c r="D13" s="69" t="s">
        <v>98</v>
      </c>
      <c r="E13" s="70" t="s">
        <v>99</v>
      </c>
      <c r="F13" s="71" t="s">
        <v>100</v>
      </c>
      <c r="G13" s="87" t="s">
        <v>101</v>
      </c>
      <c r="H13" s="73" t="s">
        <v>102</v>
      </c>
      <c r="I13" s="74" t="s">
        <v>103</v>
      </c>
      <c r="J13" s="75" t="s">
        <v>104</v>
      </c>
      <c r="K13" s="76" t="s">
        <v>21</v>
      </c>
      <c r="L13" s="78">
        <v>360000</v>
      </c>
      <c r="M13" s="78">
        <v>324000</v>
      </c>
      <c r="N13" s="79">
        <f>L13-M13</f>
        <v>36000</v>
      </c>
      <c r="O13" s="80">
        <f>Table1[[#This Row],[Размер на БФП (в лева) / Amount of the grant (in BGN)]]*0.85</f>
        <v>275400</v>
      </c>
      <c r="P13" s="52">
        <f>Table1[[#This Row],[Размер на съфинансирането от Съюза (в лева) / Union co-financing (in BGN)]]/Table1[[#This Row],[Размер на БФП (в лева) / Amount of the grant (in BGN)]]</f>
        <v>0.85</v>
      </c>
    </row>
    <row r="14" spans="1:17" s="83" customFormat="1" ht="409.5" customHeight="1" x14ac:dyDescent="0.2">
      <c r="A14" s="67" t="s">
        <v>105</v>
      </c>
      <c r="B14" s="67" t="s">
        <v>106</v>
      </c>
      <c r="C14" s="68">
        <v>818021746</v>
      </c>
      <c r="D14" s="69" t="s">
        <v>107</v>
      </c>
      <c r="E14" s="70" t="s">
        <v>99</v>
      </c>
      <c r="F14" s="71" t="s">
        <v>23</v>
      </c>
      <c r="G14" s="87" t="s">
        <v>108</v>
      </c>
      <c r="H14" s="73" t="s">
        <v>109</v>
      </c>
      <c r="I14" s="74" t="s">
        <v>110</v>
      </c>
      <c r="J14" s="75" t="s">
        <v>111</v>
      </c>
      <c r="K14" s="76" t="s">
        <v>21</v>
      </c>
      <c r="L14" s="78">
        <v>370180</v>
      </c>
      <c r="M14" s="78">
        <v>333162</v>
      </c>
      <c r="N14" s="79">
        <f>L14-M14</f>
        <v>37018</v>
      </c>
      <c r="O14" s="80">
        <f>Table1[[#This Row],[Размер на БФП (в лева) / Amount of the grant (in BGN)]]*0.85</f>
        <v>283187.7</v>
      </c>
      <c r="P14" s="52">
        <f>Table1[[#This Row],[Размер на съфинансирането от Съюза (в лева) / Union co-financing (in BGN)]]/Table1[[#This Row],[Размер на БФП (в лева) / Amount of the grant (in BGN)]]</f>
        <v>0.85000000000000009</v>
      </c>
    </row>
    <row r="15" spans="1:17" s="25" customFormat="1" ht="143.25" customHeight="1" x14ac:dyDescent="0.2">
      <c r="A15" s="11"/>
      <c r="B15" s="11"/>
      <c r="C15" s="18"/>
      <c r="D15" s="12"/>
      <c r="E15" s="13"/>
      <c r="F15" s="63"/>
      <c r="G15" s="62" t="s">
        <v>38</v>
      </c>
      <c r="H15" s="53" t="s">
        <v>112</v>
      </c>
      <c r="I15" s="11"/>
      <c r="J15" s="19"/>
      <c r="K15" s="20" t="s">
        <v>16</v>
      </c>
      <c r="L15" s="21"/>
      <c r="M15" s="21"/>
      <c r="N15" s="21"/>
      <c r="O15" s="22"/>
      <c r="P15" s="23"/>
      <c r="Q15" s="24"/>
    </row>
    <row r="16" spans="1:17" s="25" customFormat="1" ht="143.25" customHeight="1" x14ac:dyDescent="0.2">
      <c r="A16" s="11"/>
      <c r="B16" s="11"/>
      <c r="C16" s="18"/>
      <c r="D16" s="12"/>
      <c r="E16" s="13"/>
      <c r="F16" s="63"/>
      <c r="G16" s="62" t="s">
        <v>17</v>
      </c>
      <c r="H16" s="53" t="s">
        <v>36</v>
      </c>
      <c r="I16" s="11"/>
      <c r="J16" s="19"/>
      <c r="K16" s="20" t="s">
        <v>16</v>
      </c>
      <c r="L16" s="21"/>
      <c r="M16" s="21"/>
      <c r="N16" s="21"/>
      <c r="O16" s="22"/>
      <c r="P16" s="23"/>
      <c r="Q16" s="24"/>
    </row>
    <row r="17" spans="1:18" s="25" customFormat="1" ht="81" customHeight="1" x14ac:dyDescent="0.2">
      <c r="A17" s="26"/>
      <c r="B17" s="26"/>
      <c r="C17" s="27"/>
      <c r="D17" s="28"/>
      <c r="E17" s="29"/>
      <c r="F17" s="47"/>
      <c r="G17" s="49" t="s">
        <v>19</v>
      </c>
      <c r="H17" s="50"/>
      <c r="I17" s="31"/>
      <c r="J17" s="28"/>
      <c r="K17" s="30"/>
      <c r="L17" s="32"/>
      <c r="M17" s="32"/>
      <c r="N17" s="33"/>
      <c r="O17" s="34"/>
      <c r="P17" s="35"/>
      <c r="Q17" s="36"/>
      <c r="R17" s="37"/>
    </row>
    <row r="18" spans="1:18" s="25" customFormat="1" ht="43.5" customHeight="1" x14ac:dyDescent="0.2">
      <c r="A18" s="38"/>
      <c r="B18" s="38"/>
      <c r="C18" s="39"/>
      <c r="D18" s="40"/>
      <c r="E18" s="41"/>
      <c r="F18" s="48"/>
      <c r="G18" s="49" t="s">
        <v>20</v>
      </c>
      <c r="H18" s="65"/>
      <c r="I18" s="42"/>
      <c r="J18" s="40"/>
      <c r="K18" s="64"/>
      <c r="L18" s="43"/>
      <c r="M18" s="43"/>
      <c r="N18" s="44"/>
      <c r="O18" s="45"/>
      <c r="P18" s="46"/>
      <c r="Q18" s="24"/>
    </row>
    <row r="19" spans="1:18" x14ac:dyDescent="0.2">
      <c r="A19" s="14"/>
      <c r="D19" s="14"/>
      <c r="E19" s="14"/>
      <c r="F19" s="14"/>
      <c r="G19" s="16"/>
      <c r="H19" s="14"/>
      <c r="I19" s="14"/>
      <c r="J19" s="14"/>
      <c r="K19" s="5"/>
      <c r="Q19" s="14"/>
    </row>
    <row r="20" spans="1:18" x14ac:dyDescent="0.2">
      <c r="A20" s="14"/>
      <c r="D20" s="14"/>
      <c r="E20" s="14"/>
      <c r="F20" s="14"/>
      <c r="I20" s="14"/>
      <c r="J20" s="14"/>
      <c r="K20" s="5"/>
      <c r="Q20" s="14"/>
    </row>
    <row r="21" spans="1:18" x14ac:dyDescent="0.2">
      <c r="A21" s="14"/>
      <c r="D21" s="14"/>
      <c r="E21" s="14"/>
      <c r="F21" s="14"/>
      <c r="I21" s="14"/>
      <c r="J21" s="14"/>
      <c r="K21" s="5"/>
      <c r="Q21" s="14"/>
    </row>
    <row r="22" spans="1:18" x14ac:dyDescent="0.2">
      <c r="I22" s="14"/>
      <c r="J22" s="14"/>
      <c r="K22" s="5"/>
      <c r="Q22" s="14"/>
    </row>
    <row r="23" spans="1:18" x14ac:dyDescent="0.2">
      <c r="I23" s="14"/>
      <c r="J23" s="14"/>
      <c r="K23" s="5"/>
      <c r="Q23" s="14"/>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2019-06-21T06:57:24Z</dcterms:modified>
</cp:coreProperties>
</file>