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80" windowWidth="20490" windowHeight="7275" tabRatio="147"/>
  </bookViews>
  <sheets>
    <sheet name="Sheet1" sheetId="1" r:id="rId1"/>
  </sheets>
  <definedNames>
    <definedName name="_xlnm.Print_Area" localSheetId="0">Sheet1!$A$1:$P$10</definedName>
  </definedNames>
  <calcPr calcId="145621"/>
</workbook>
</file>

<file path=xl/calcChain.xml><?xml version="1.0" encoding="utf-8"?>
<calcChain xmlns="http://schemas.openxmlformats.org/spreadsheetml/2006/main">
  <c r="N8" i="1" l="1"/>
  <c r="N7" i="1"/>
  <c r="N6" i="1"/>
  <c r="O6" i="1" l="1"/>
  <c r="O5" i="1" l="1"/>
  <c r="O8" i="1"/>
  <c r="O7" i="1"/>
  <c r="P7" i="1" l="1"/>
  <c r="O4" i="1" l="1"/>
  <c r="P4" i="1" s="1"/>
</calcChain>
</file>

<file path=xl/sharedStrings.xml><?xml version="1.0" encoding="utf-8"?>
<sst xmlns="http://schemas.openxmlformats.org/spreadsheetml/2006/main" count="82" uniqueCount="74">
  <si>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</si>
  <si>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</si>
  <si>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</si>
  <si>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</si>
  <si>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</si>
  <si>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</si>
  <si>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</si>
  <si>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</si>
  <si>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</si>
  <si>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</si>
  <si>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</si>
  <si>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</si>
  <si>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</si>
  <si>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</si>
  <si>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</si>
  <si>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</si>
  <si>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</si>
  <si>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097 Инициативи за водено от общностите местно развитие в градски и селски райони</t>
  </si>
  <si>
    <t>18</t>
  </si>
  <si>
    <t>BG16RFOP002-2.035-0001</t>
  </si>
  <si>
    <t>ДОРОСЛАВА-02 ЕООД</t>
  </si>
  <si>
    <t>22.23 Производство на дограма и други изделия от пластмаси за строителството</t>
  </si>
  <si>
    <t>14.02.2021 г.</t>
  </si>
  <si>
    <t xml:space="preserve">„Дорослава- 02” ЕООД е малко предприятие, създадено през 2008 година на територията на гр. Каблешково, общ. Поморие. От създаването си се развива в сектор С „Преработваща промишленост”. Основният КИД (КИД-2008) на предприятието за финансовата 2017 г. е 22.23 „Производство на дограма и други изделия от пластмаси за строителството”- изработка на РVС дограма. Качествените продукти изработвани в срок прави Дружеството търсен партньор както  при строителство на нови сгради, така и при саниране и реновиране на по- стари жилищни и обществени сгради и хотели.  
През последните години, предприятието изпитва известни затруднения, свързани с капацитета на произвежданата продукция- все по- трудно успява да отговори на нарастващото търсене. Този факт, съпроводен и с увеличаването на производствените разходи, се отразява негативно и ограничава възможностите за развитие и растеж на дружеството. Това кара управителя на фирмата да търси възможности за обновяване на производствените мощности с цел повишаване на производствения капацитет и повишаване на производителността и качеството на предлаганите продукти. На тази база е и представеното проектно предложение на кандидата, свързано със закупуване и внедряване в производствения процес на машини за оптимизиране и автоматизиране на производствените процеси, за повишаване качеството на продукцията и подобряване на ресурсната ефективност и ефикасност на производството. </t>
  </si>
  <si>
    <t>Подобряване на производствения капацитет и повишаване на производителността на "Дорослава- 02" ЕООД чрез инвестиции в дълготрайни материални активи</t>
  </si>
  <si>
    <t>гр.Каблешково</t>
  </si>
  <si>
    <t>BG16RFOP002-2.035-0002</t>
  </si>
  <si>
    <t>ЗАХАРО ООД</t>
  </si>
  <si>
    <t>10.71 Производство на хляб, хлебни и пресни сладкарски изделия</t>
  </si>
  <si>
    <t>22.08.2019 г.</t>
  </si>
  <si>
    <t>22.02.2021 г.</t>
  </si>
  <si>
    <t>Фирма „Захаро“ развива изцяло дейността си в сферата на преработващата промишленост и производството на пресни сладкарски изделия. Предприятието е специализирано в производството на широка гама от сладкарски изделия – торти , тартове, сладкиши, пайове, дребни сладки, но все още има ограничения пред развитието си в условията на силно динамична икономика и конкурентна среда.
С изпълнението на предвидените дейности в настоящия проект и чрез внедряване на закупените по проекта машини се цели повишаване на капацитета за производство на сладкарски изделия, повишаване на производителността и експортния потенциал на компанията, което напълно сътоветства на целите на МИГ Поморие формулирани в СВОМР .</t>
  </si>
  <si>
    <t>Повишаване на производствения капацитет на "Захаро" ООД</t>
  </si>
  <si>
    <t>гр.Поморие</t>
  </si>
  <si>
    <t>BG16RFOP002-1.006-0001</t>
  </si>
  <si>
    <t>МОДУЛ ЕООД</t>
  </si>
  <si>
    <t>77.11 
Даване под наем и оперативен лизинг на леки и лекотоварни автомобили, без водач</t>
  </si>
  <si>
    <t>20</t>
  </si>
  <si>
    <t>22.04.2021 г.</t>
  </si>
  <si>
    <t>През 2018 г. МОДУЛ ЕООД е една от водещите компании за отдаване на автомобили под наем в страната. Дружеството притежава постоянно обновяващ се автопарк от над 1200 автомобила (10 от които електромобили) и национален пазарен дял около 15%. Към края на 2018 се очаква ръст на приходите спрямо 2017 около 20%.
Освен голямото нарастване в обема на услугите, компанията наблюдава и анализира нови, качествено различни тенденции в  бизнеса за отдаване на автомобили под наем:
- налице е световна тенденция все повече хора да нямат собствени автомобили, а при нужда да наемат автомобил за бизнес цели и туризъм;
- навлизането на новите технологии прави възможно клиентите да наемат автомобили онлайн и за улеснение (без да чакат на гише) да получават и връщат автомобилите автономно (без съдействието на служител на компанията) на местата, които си изберат от посочени парк-зони на фирмата.
- навлизане на електроавтомобили, които изискват и специфичен софтуер при използване на автономно обслужване.</t>
  </si>
  <si>
    <t>гр.Аксаково</t>
  </si>
  <si>
    <t>BG16RFOP002-1.009-0002</t>
  </si>
  <si>
    <t>Разработване на пластмасов манипулатор (грипер) за антропоморфен робот с ултразвукова дистроник система</t>
  </si>
  <si>
    <t>Бул Тех Дев ООД</t>
  </si>
  <si>
    <t>71,12  Инженерни дейности и технически консултации</t>
  </si>
  <si>
    <t>13</t>
  </si>
  <si>
    <t>22.09.2020 г.</t>
  </si>
  <si>
    <t xml:space="preserve">Проектното предложение е насочено към разработване  на иновативен продукт - пластмасов манипулатор (грипер) за антропоморфен робот с ултразвукова дистроник система. 
Гриперът е краен инструмент, проектиран за работа върху колаборативна антропоморфна ръка. Иновативният грипер елиминира необходимостта от работа със сложни упътвания за инсталация и специализирани инструменти, като по този начин значително съкращава времето за монтаж с над 30%. Представената иновация е ултразвукова система директно интегрирана в грипера, която позволява своевременен контрол на работната зона на грипера. Контролът се изразява в отчитане присъствието на обект в работната зона. По този начин се продоставя възможност за корелативен модел за проверка на системата за управление, тоест създава се математически модел на разстоянието от нулевата координатна система на грипера и разстоянието до най-близкия обект по работната ос. Разработваната по проекта иновация се очаква да доведе до оптимизация на работния процес и постигане на по-висока ефективност на затворената система.
</t>
  </si>
  <si>
    <t>с.Труд</t>
  </si>
  <si>
    <t>Разработване на уеб-базиран иновативен софтуер за резервиране и отдаване на автомобили под наем и менажиране на автопарк с възможност за автономно наемане и връщане на автомобилите на избрана от клиента локация</t>
  </si>
  <si>
    <t>CLOUD БАЗИРАНА СИСТЕМА ЗА УПРАВЛЕНИЕ И ТЕЛЕМЕТРИЯ НА OCS/TABLETOP СЪОРЪЖЕНИЯ СЪС СОБСТВЕН ЕЛЕКТРОННО-КОМУНИКАЦИОНЕН МОДУЛ И КЛИЕНТСКА ЧАСТ ЗА ПЕРСОНАЛИЗИРАНЕ И СЛЕДЕНЕ НА ХРАНИТЕЛНИТЕ И КАЛОРИЙНИТЕ СТОЙНОСТИ НА КОНСУМИРАНИТЕ НАПИТКИ</t>
  </si>
  <si>
    <t>BG16RFOP002-1.009-0001</t>
  </si>
  <si>
    <t>ГЕНЕЗИС ТЕКНОДЖИ ООД</t>
  </si>
  <si>
    <t>27.51 Производство на битови електроуреди</t>
  </si>
  <si>
    <t>15</t>
  </si>
  <si>
    <t>14.11.2020 г.</t>
  </si>
  <si>
    <t>Цел: Високотехнологичен иновативен прототип на ЕК модул, cloud базиран и клиентска част за персонализиране и наблюдение на хранителните и калорийните стойности на ползваните напитки – 3 броя прототипи.
Специфичните цели могат да се обобщят, както следва: 
•да се контролира отдалечено съоръжението; 
•да се следи работата на съоръжението; 
•да се редуцират разходите по транспорт, да се планува обслужване на съоръженията и разходите за  електроенергия;
•да се предлага информация за хранителна и калорийна стойности на напитките, и наличие на алергени; 
и от друга страна крайният клиент ще бъде информиран за: 
•хранителната информация и калорийна стойност на напитките; 
•наличие на алергени; •рестрикция на напитки.</t>
  </si>
  <si>
    <t>с.Войводиново</t>
  </si>
  <si>
    <t>BG16RFOP002-2.039-0001</t>
  </si>
  <si>
    <t>Осигуряване на устойчиво развитие и капацитет за растеж на "БЕТА КАБЕЛ ЕЛЕКТРОНИКС" ЕООД чрез подкрепа на предприемаческата идея за инвестиция в съвременна производствена технология</t>
  </si>
  <si>
    <t>БЕТА КАБЕЛ ЕЛЕКТРОНИКС ЕООД</t>
  </si>
  <si>
    <t>29.32 Производство на други части и принадлежности за автомобили</t>
  </si>
  <si>
    <t>14</t>
  </si>
  <si>
    <t>23.10.2020</t>
  </si>
  <si>
    <t>Настоящото проектно предложение е насочено върху реализиране на предприемаческа идея свързана с осъществяване на инвестиционно намерение  водещо до създаване на необходимите предпоставки за повишаване на конкурентоспособността, капацитета за растеж, устойчиво развитие, сигурност на работни места и създаване на предпоставки за разкриване на нови такива.
Предприемаческото намерение се основава на идентифициране и оценка на пазарния му потенциал, който е в пряка връзка с оптималният избор и внедряването на съвременна високотехнологична автоматична производствена машина  за кримпване.
То реализира принадена стойност, както за дружеството, така и за Община Генерал Тошево като цяло, в следствие на икономическите ползи, които се очакват от подобряване на финансовите показатели.
Продукта от реализирането на предприемаческата идея е насочен към удовлетворяване на нуждите на автомобилната индустрия от разнообразни кабелни инсталации с високо качество и утвърдени стандарти.
За реализацията на идеята предприемачът е направил анализ и е идентифицирал нужди от: наемане на допълнителен
квалифициран персонал състоящ се от 2 лица на длъжности - "Машинен инженер", "Машинен оператор, производство на кабели" и закупуване на "Автоматична машина за кримпване" 1 бр. , повишаваща производственият капацитет и осигуряваща конкурентоспособност и капацитет за растеж.
Реализирането на тези дейности ще доведе до положителен ефект върху възможностите на дружеството да
произвежда и предлага на пазара качествени продукти с висока добавена стойност.
Инвестицията заложена в настоящия проект се явява ключова за реализацията на предприемаческата идея и за преодоляване на зависимостта от капитал на дружеството в стартовия си период, като същевременно се постига устойчиво развитие на дружеството.
Чрез изпълнението на заложените дейности ще се насърчи предприемачеството, създаването на условия за нови работни места, конкурентоспособността, а като следствие и икономически растеж и развитие.</t>
  </si>
  <si>
    <t>гр.Генерал Тошево</t>
  </si>
  <si>
    <t>097 Инициативи, Водено от общностите местно развитие в градски и селски общини</t>
  </si>
  <si>
    <t>BG16RFOP002-2.039-0002</t>
  </si>
  <si>
    <t>„ВБЕ КОНТЕЙНЕРС” ЕООД</t>
  </si>
  <si>
    <t>23.02.2021</t>
  </si>
  <si>
    <t>25.11 Производство на метални конструкции и части от тях</t>
  </si>
  <si>
    <t>„ВБЕ Контейнерс" ЕООД е дружество създадено през 2016 г., специализирано в производството на контейнери за живеене, за офиси, за битови, обществени, социални нужди и други специализирани контейнери. Производственият процес обхваща пълен затворен цикъл от проектиране/дизайн на контейнерите, изработване на металните конструкции и ограждащи елементи, поставяне на изолации, дограма, вътрешни инсталации и оборудване, дистрибуция и монтаж на крайния продукт в завършен вид. Продукцията се реализира предимно на външния пазар и тенденциите са за разширяване на производството, повишаване на качеството и увеличаване на пазарния дял. Целта на проектното предложение е да се повиши конкурентоспособността на предприятието, да се модернизира и оптимизира производствената дейност, чрез закупуване и внедряване на ново високотехнологично оборудване - 1 брой пресовъчна машина (абкант) с цифрово програмно управление. Машината ще даде възможност за пресоване и огъване на метали с дължина от 3 до 7 метра, използвани за конструкциите на контейнерите. За тази дейност до момента фирмата ползва само външни услуги и генерира големи разходи и технологичен брак. Новата машина ще допринесе за повишаване на производствения капацитет и създаване на предпоставки за поемане на повече и по-големи по обем поръчки. Със закупуването й ще се оптимизират производствените разходи, в следствие преустановяване използването на подизпълнители, външни услуги и минимум ръчен труд. Изработката на ишлеме до сега е за огъване на метали до 3 метра, тъй като в района на Североизточна България няма преса с по-голям капацитет. Това от една страна води до бракуване на големи количества метални изрезки и отпадъци и от друга до допълнителни заварки в конструкциите, което понижава качеството и здравината им. Новата преса ще допринесе за повишаване ефективността на използване на ресурсите, повишаване качеството на произвежданата продукция, създаване на нови работни места и увеличаване финансовите резултати на предприятието.</t>
  </si>
  <si>
    <t>Повишаване на конкурентоспособността на „ВБЕ КОНТЕЙНЕРС” ЕООД</t>
  </si>
  <si>
    <t>гр.Балчик</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</si>
</sst>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yyyy"/>
    <numFmt numFmtId="166" formatCode="d\.m\.yyyy\ &quot;г.&quot;;@"/>
    <numFmt numFmtId="167" formatCode="#,##0.00\ &quot;лв.&quot;"/>
  </numFmts>
  <fonts count="30" x14ac:knownFonts="1">
    <font>
      <sz val="10"/>
      <name val="Arial"/>
      <charset val="204"/>
    </font>
    <font>
      <sz val="10"/>
      <name val="Arial"/>
      <family val="2"/>
      <charset val="204"/>
    </font>
    <font>
      <sz val="8"/>
      <color indexed="8"/>
      <name val="Arial"/>
      <family val="2"/>
      <charset val="204"/>
    </font>
    <font>
      <sz val="8"/>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name val="Arial"/>
      <family val="2"/>
      <charset val="204"/>
    </font>
    <font>
      <b/>
      <sz val="9"/>
      <color indexed="8"/>
      <name val="Arial"/>
      <family val="2"/>
      <charset val="204"/>
    </font>
    <font>
      <sz val="11"/>
      <color rgb="FF000000"/>
      <name val="Calibri"/>
      <family val="2"/>
    </font>
    <font>
      <b/>
      <sz val="8"/>
      <color indexed="8"/>
      <name val="Arial"/>
      <family val="2"/>
      <charset val="204"/>
    </font>
    <font>
      <sz val="10"/>
      <color indexed="8"/>
      <name val="Arial"/>
      <family val="2"/>
      <charset val="204"/>
    </font>
    <font>
      <b/>
      <sz val="12"/>
      <color indexed="8"/>
      <name val="Arial"/>
      <family val="2"/>
      <charset val="204"/>
    </font>
    <font>
      <sz val="10"/>
      <color theme="1"/>
      <name val="Arial"/>
      <family val="2"/>
      <charset val="204"/>
    </font>
    <font>
      <sz val="10"/>
      <color rgb="FF000000"/>
      <name val="Arial"/>
      <family val="2"/>
      <charset val="204"/>
    </font>
    <font>
      <sz val="10"/>
      <name val="Arial Unicode MS"/>
      <family val="2"/>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3" fillId="0" borderId="0" applyBorder="0"/>
    <xf numFmtId="0" fontId="23" fillId="0" borderId="0" applyBorder="0"/>
    <xf numFmtId="0" fontId="23" fillId="0" borderId="0" applyBorder="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3" fillId="0" borderId="0" applyBorder="0"/>
    <xf numFmtId="0" fontId="23" fillId="0" borderId="0" applyBorder="0"/>
    <xf numFmtId="0" fontId="1" fillId="0" borderId="0"/>
  </cellStyleXfs>
  <cellXfs count="37">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49" fontId="22" fillId="0" borderId="10"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0" fontId="2" fillId="0" borderId="0" xfId="0" applyFont="1" applyBorder="1" applyAlignment="1">
      <alignment horizontal="center" vertical="center"/>
    </xf>
    <xf numFmtId="0" fontId="24" fillId="0" borderId="10" xfId="0" applyFont="1" applyFill="1" applyBorder="1" applyAlignment="1">
      <alignment horizontal="center" vertical="center" wrapText="1"/>
    </xf>
    <xf numFmtId="49" fontId="2" fillId="0" borderId="0" xfId="0" applyNumberFormat="1" applyFont="1" applyBorder="1" applyAlignment="1">
      <alignment horizontal="center" vertical="center"/>
    </xf>
    <xf numFmtId="0" fontId="22" fillId="0" borderId="11" xfId="0" applyFont="1" applyFill="1" applyBorder="1" applyAlignment="1">
      <alignment horizontal="center" vertical="center" wrapText="1"/>
    </xf>
    <xf numFmtId="9" fontId="1" fillId="0" borderId="13" xfId="0" applyNumberFormat="1" applyFont="1" applyFill="1" applyBorder="1" applyAlignment="1">
      <alignment horizontal="center" vertical="center" wrapText="1"/>
    </xf>
    <xf numFmtId="49" fontId="28" fillId="0" borderId="11" xfId="39" applyNumberFormat="1" applyFont="1" applyFill="1" applyBorder="1" applyAlignment="1" applyProtection="1">
      <alignment horizontal="center" vertical="center" wrapText="1"/>
    </xf>
    <xf numFmtId="0" fontId="1" fillId="0" borderId="11" xfId="46" applyNumberFormat="1" applyFont="1" applyFill="1" applyBorder="1" applyAlignment="1" applyProtection="1">
      <alignment horizontal="center" vertical="center"/>
    </xf>
    <xf numFmtId="0" fontId="25" fillId="0" borderId="11" xfId="0" applyNumberFormat="1" applyFont="1" applyFill="1" applyBorder="1" applyAlignment="1" applyProtection="1">
      <alignment horizontal="center" vertical="center" wrapText="1"/>
    </xf>
    <xf numFmtId="166" fontId="25" fillId="0" borderId="11" xfId="38" applyNumberFormat="1" applyFont="1" applyFill="1" applyBorder="1" applyAlignment="1">
      <alignment horizontal="center" vertical="center" wrapText="1"/>
    </xf>
    <xf numFmtId="49" fontId="28" fillId="0" borderId="11" xfId="45" applyNumberFormat="1" applyFont="1" applyFill="1" applyBorder="1" applyAlignment="1" applyProtection="1">
      <alignment horizontal="center" vertical="center" wrapText="1"/>
    </xf>
    <xf numFmtId="164" fontId="25" fillId="0" borderId="11" xfId="0" applyNumberFormat="1" applyFont="1" applyFill="1" applyBorder="1" applyAlignment="1">
      <alignment horizontal="center" vertical="center" wrapText="1"/>
    </xf>
    <xf numFmtId="0" fontId="25" fillId="0" borderId="11" xfId="0" applyFont="1" applyFill="1" applyBorder="1" applyAlignment="1">
      <alignment horizontal="center" vertical="center" wrapText="1"/>
    </xf>
    <xf numFmtId="49" fontId="28" fillId="0" borderId="11" xfId="0" applyNumberFormat="1" applyFont="1" applyFill="1" applyBorder="1" applyAlignment="1" applyProtection="1">
      <alignment horizontal="center" vertical="center" wrapText="1"/>
    </xf>
    <xf numFmtId="0" fontId="25" fillId="0" borderId="11" xfId="46" applyNumberFormat="1" applyFont="1" applyFill="1" applyBorder="1" applyAlignment="1" applyProtection="1">
      <alignment horizontal="center" vertical="center" wrapText="1"/>
    </xf>
    <xf numFmtId="0" fontId="25" fillId="24" borderId="11" xfId="0" applyFont="1" applyFill="1" applyBorder="1" applyAlignment="1">
      <alignment horizontal="center" vertical="center" wrapText="1"/>
    </xf>
    <xf numFmtId="167" fontId="1" fillId="0" borderId="11" xfId="37" applyNumberFormat="1" applyFont="1" applyFill="1" applyBorder="1" applyAlignment="1" applyProtection="1">
      <alignment horizontal="center" vertical="center" wrapText="1"/>
    </xf>
    <xf numFmtId="167" fontId="1" fillId="0" borderId="11" xfId="37" applyNumberFormat="1" applyFont="1" applyFill="1" applyBorder="1" applyAlignment="1" applyProtection="1">
      <alignment horizontal="center" vertical="center"/>
    </xf>
    <xf numFmtId="167" fontId="27" fillId="0" borderId="11" xfId="38" applyNumberFormat="1" applyFont="1" applyFill="1" applyBorder="1" applyAlignment="1" applyProtection="1">
      <alignment horizontal="center" vertical="center" wrapText="1"/>
    </xf>
    <xf numFmtId="167" fontId="28" fillId="0" borderId="11" xfId="0" applyNumberFormat="1" applyFont="1" applyFill="1" applyBorder="1" applyAlignment="1" applyProtection="1">
      <alignment vertical="center" wrapText="1"/>
    </xf>
    <xf numFmtId="0" fontId="25" fillId="0" borderId="0" xfId="0" applyFont="1" applyFill="1" applyAlignment="1">
      <alignment horizontal="center" vertical="center" wrapText="1"/>
    </xf>
    <xf numFmtId="14" fontId="25" fillId="0" borderId="11" xfId="0" applyNumberFormat="1" applyFont="1" applyFill="1" applyBorder="1" applyAlignment="1">
      <alignment horizontal="center" vertical="center" wrapText="1"/>
    </xf>
    <xf numFmtId="49" fontId="25" fillId="0" borderId="11" xfId="0" applyNumberFormat="1" applyFont="1" applyFill="1" applyBorder="1" applyAlignment="1">
      <alignment horizontal="center" vertical="center" wrapText="1"/>
    </xf>
    <xf numFmtId="0" fontId="29" fillId="0" borderId="0" xfId="0" applyFont="1" applyAlignment="1">
      <alignment vertical="center" wrapText="1"/>
    </xf>
    <xf numFmtId="0" fontId="26" fillId="0" borderId="0" xfId="0" applyFont="1" applyAlignment="1">
      <alignment horizontal="center" vertical="center" wrapText="1"/>
    </xf>
    <xf numFmtId="0" fontId="26" fillId="0" borderId="0" xfId="0" applyFont="1" applyAlignment="1">
      <alignment horizontal="center" vertical="center"/>
    </xf>
    <xf numFmtId="0" fontId="25" fillId="0" borderId="11" xfId="0" applyFont="1" applyFill="1" applyBorder="1" applyAlignment="1">
      <alignment horizontal="center" vertical="top"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2" xfId="46"/>
    <cellStyle name="Normal 3" xfId="37"/>
    <cellStyle name="Normal 4" xfId="38"/>
    <cellStyle name="Normal 5" xfId="39"/>
    <cellStyle name="Normal 7" xfId="47"/>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1">
    <dxf>
      <font>
        <b/>
        <i val="0"/>
        <strike val="0"/>
        <condense val="0"/>
        <extend val="0"/>
        <outline val="0"/>
        <shadow val="0"/>
        <u val="none"/>
        <vertAlign val="baseline"/>
        <sz val="8"/>
        <color auto="1"/>
        <name val="Arial"/>
        <scheme val="none"/>
      </font>
      <numFmt numFmtId="13" formatCode="0%"/>
      <fill>
        <patternFill patternType="none">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8"/>
        <color rgb="FF000000"/>
        <name val="Arial"/>
        <scheme val="none"/>
      </font>
      <numFmt numFmtId="167" formatCode="#,##0.00\ &quot;лв.&quot;"/>
      <fill>
        <patternFill patternType="none">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numFmt numFmtId="4" formatCode="#,##0.00"/>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Verdana"/>
        <scheme val="none"/>
      </font>
      <numFmt numFmtId="165"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Verdana"/>
        <scheme val="none"/>
      </font>
      <numFmt numFmtId="165"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164" formatCode="mmm/yyyy"/>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numFmt numFmtId="166" formatCode="d\.m\.yyyy\ &quot;г.&quo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0" formatCode="General"/>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none">
          <fgColor indexed="64"/>
          <bgColor theme="0"/>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3:P10" totalsRowShown="0" headerRowDxfId="20" dataDxfId="18" headerRowBorderDxfId="19" tableBorderDxfId="17" totalsRowBorderDxfId="16">
  <tableColumns count="16">
    <tableColumn id="1" name=" Номер на проектното досие / Reference number of project proposal" dataDxfId="15" dataCellStyle="Normal 5"/>
    <tableColumn id="2" name="Бенефициер /_x000a_Beneficiary" dataDxfId="14" dataCellStyle="Normal 5"/>
    <tableColumn id="3" name="Единен идентификационен код / UIC" dataDxfId="13"/>
    <tableColumn id="4" name="Отраслова принадлежност КИД / Economic activity code" dataDxfId="12"/>
    <tableColumn id="5" name="Дата на сключване на договора / _x000a_Operation start date" dataDxfId="11"/>
    <tableColumn id="6" name="Продължителност на изпълнение (в месеци) / _x000a_Period of implementation (months)" dataDxfId="10" dataCellStyle="Normal 2"/>
    <tableColumn id="7" name="Дата на планирано приключване на изпълнението / _x000a_Expected date of completion" dataDxfId="9">
      <calculatedColumnFormula>E4+(F4*31)</calculatedColumnFormula>
    </tableColumn>
    <tableColumn id="8" name="Обобщение на операцията / _x000a_Summary of the operation" dataDxfId="8"/>
    <tableColumn id="9" name="Наименование на проекта /_x000a_Name of operation " dataDxfId="7"/>
    <tableColumn id="10" name="Място на изпълнение / Place of implementation" dataDxfId="6"/>
    <tableColumn id="11" name="Област на интервенция / _x000a_Category of intervention" dataDxfId="5"/>
    <tableColumn id="12" name="Общ размер на допустимите разходи (в лева) /Total eligible expenditure (in BGN)" dataDxfId="4"/>
    <tableColumn id="13" name="Размер на БФП (в лева) / Amount of the grant (in BGN)" dataDxfId="3"/>
    <tableColumn id="16" name="Размер на съфинансирането от бенефициера (в лева) / Amount of contribution by the beneficiary (in BGN)" dataDxfId="2" dataCellStyle="Normal 4">
      <calculatedColumnFormula>L4-M4</calculatedColumnFormula>
    </tableColumn>
    <tableColumn id="15" name="Размер на съфинансирането от Съюза (в лева) / Union co-financing (in BGN)" dataDxfId="1">
      <calculatedColumnFormula>Table1[[#This Row],[Размер на БФП (в лева) / Amount of the grant (in BGN)]]*0.85</calculatedColumnFormula>
    </tableColumn>
    <tableColumn id="14" name="Процент на съфинансиране от Съюза /Union co-financing rate" dataDxfId="0">
      <calculatedColumnFormula>Table1[[#This Row],[Размер на съфинансирането от Съюза (в лева) / Union co-financing (in BGN)]]/Table1[[#This Row],[Размер на БФП (в лева) / Amount of the grant (in BGN)]]</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
  <sheetViews>
    <sheetView tabSelected="1" topLeftCell="D2" zoomScale="70" zoomScaleNormal="70" zoomScaleSheetLayoutView="70" workbookViewId="0">
      <pane ySplit="2" topLeftCell="A9" activePane="bottomLeft" state="frozen"/>
      <selection activeCell="A2" sqref="A2"/>
      <selection pane="bottomLeft" activeCell="P10" sqref="P10"/>
    </sheetView>
  </sheetViews>
  <sheetFormatPr defaultRowHeight="11.25" x14ac:dyDescent="0.2"/>
  <cols>
    <col min="1" max="1" width="20.42578125" style="2" customWidth="1"/>
    <col min="2" max="2" width="14.42578125" style="3" customWidth="1"/>
    <col min="3" max="3" width="13.5703125" style="4" customWidth="1"/>
    <col min="4" max="4" width="18.42578125" style="2" customWidth="1"/>
    <col min="5" max="5" width="16.28515625" style="2" customWidth="1"/>
    <col min="6" max="6" width="17" style="2" customWidth="1"/>
    <col min="7" max="7" width="19" style="10" customWidth="1"/>
    <col min="8" max="8" width="55.140625" style="2" customWidth="1"/>
    <col min="9" max="9" width="26.28515625" style="2" customWidth="1"/>
    <col min="10" max="10" width="16.7109375" style="2" customWidth="1"/>
    <col min="11" max="11" width="22.7109375" style="1" customWidth="1"/>
    <col min="12" max="12" width="18.28515625" style="4" customWidth="1"/>
    <col min="13" max="13" width="18.85546875" style="4" customWidth="1"/>
    <col min="14" max="15" width="18.28515625" style="4" customWidth="1"/>
    <col min="16" max="16" width="18.7109375" style="4" customWidth="1"/>
    <col min="17" max="16384" width="9.140625" style="2"/>
  </cols>
  <sheetData>
    <row r="1" spans="1:17" ht="253.5" customHeight="1" x14ac:dyDescent="0.2">
      <c r="A1" s="34" t="s">
        <v>16</v>
      </c>
      <c r="B1" s="35"/>
      <c r="C1" s="35"/>
      <c r="D1" s="35"/>
      <c r="E1" s="35"/>
      <c r="F1" s="35"/>
      <c r="G1" s="35"/>
      <c r="H1" s="35"/>
      <c r="I1" s="35"/>
      <c r="J1" s="35"/>
      <c r="K1" s="35"/>
      <c r="L1" s="35"/>
      <c r="M1" s="35"/>
      <c r="N1" s="35"/>
      <c r="O1" s="35"/>
      <c r="P1" s="35"/>
    </row>
    <row r="2" spans="1:17" ht="187.5" customHeight="1" x14ac:dyDescent="0.2">
      <c r="A2" s="34" t="s">
        <v>16</v>
      </c>
      <c r="B2" s="35"/>
      <c r="C2" s="35"/>
      <c r="D2" s="35"/>
      <c r="E2" s="35"/>
      <c r="F2" s="35"/>
      <c r="G2" s="35"/>
      <c r="H2" s="35"/>
      <c r="I2" s="35"/>
      <c r="J2" s="35"/>
      <c r="K2" s="35"/>
      <c r="L2" s="35"/>
      <c r="M2" s="35"/>
      <c r="N2" s="35"/>
      <c r="O2" s="35"/>
      <c r="P2" s="35"/>
    </row>
    <row r="3" spans="1:17" s="8" customFormat="1" ht="73.5" customHeight="1" x14ac:dyDescent="0.2">
      <c r="A3" s="14" t="s">
        <v>0</v>
      </c>
      <c r="B3" s="6" t="s">
        <v>1</v>
      </c>
      <c r="C3" s="6" t="s">
        <v>2</v>
      </c>
      <c r="D3" s="6" t="s">
        <v>3</v>
      </c>
      <c r="E3" s="6" t="s">
        <v>8</v>
      </c>
      <c r="F3" s="12" t="s">
        <v>9</v>
      </c>
      <c r="G3" s="9" t="s">
        <v>10</v>
      </c>
      <c r="H3" s="6" t="s">
        <v>4</v>
      </c>
      <c r="I3" s="6" t="s">
        <v>11</v>
      </c>
      <c r="J3" s="6" t="s">
        <v>5</v>
      </c>
      <c r="K3" s="6" t="s">
        <v>13</v>
      </c>
      <c r="L3" s="6" t="s">
        <v>12</v>
      </c>
      <c r="M3" s="6" t="s">
        <v>6</v>
      </c>
      <c r="N3" s="7" t="s">
        <v>7</v>
      </c>
      <c r="O3" s="7" t="s">
        <v>14</v>
      </c>
      <c r="P3" s="7" t="s">
        <v>15</v>
      </c>
    </row>
    <row r="4" spans="1:17" s="8" customFormat="1" ht="357" x14ac:dyDescent="0.2">
      <c r="A4" s="16" t="s">
        <v>19</v>
      </c>
      <c r="B4" s="16" t="s">
        <v>20</v>
      </c>
      <c r="C4" s="17">
        <v>102815175</v>
      </c>
      <c r="D4" s="18" t="s">
        <v>21</v>
      </c>
      <c r="E4" s="19">
        <v>43691</v>
      </c>
      <c r="F4" s="20" t="s">
        <v>18</v>
      </c>
      <c r="G4" s="31" t="s">
        <v>22</v>
      </c>
      <c r="H4" s="36" t="s">
        <v>23</v>
      </c>
      <c r="I4" s="23" t="s">
        <v>24</v>
      </c>
      <c r="J4" s="24" t="s">
        <v>25</v>
      </c>
      <c r="K4" s="25" t="s">
        <v>17</v>
      </c>
      <c r="L4" s="27">
        <v>331888.24</v>
      </c>
      <c r="M4" s="27">
        <v>298699.42</v>
      </c>
      <c r="N4" s="28">
        <v>33188.82</v>
      </c>
      <c r="O4" s="29">
        <f>Table1[[#This Row],[Размер на БФП (в лева) / Amount of the grant (in BGN)]]*0.85</f>
        <v>253894.50699999998</v>
      </c>
      <c r="P4" s="15">
        <f>Table1[[#This Row],[Размер на съфинансирането от Съюза (в лева) / Union co-financing (in BGN)]]/Table1[[#This Row],[Размер на БФП (в лева) / Amount of the grant (in BGN)]]</f>
        <v>0.85</v>
      </c>
    </row>
    <row r="5" spans="1:17" s="8" customFormat="1" ht="178.5" x14ac:dyDescent="0.2">
      <c r="A5" s="16" t="s">
        <v>26</v>
      </c>
      <c r="B5" s="16" t="s">
        <v>27</v>
      </c>
      <c r="C5" s="17">
        <v>200623960</v>
      </c>
      <c r="D5" s="18" t="s">
        <v>28</v>
      </c>
      <c r="E5" s="19" t="s">
        <v>29</v>
      </c>
      <c r="F5" s="20" t="s">
        <v>18</v>
      </c>
      <c r="G5" s="21" t="s">
        <v>30</v>
      </c>
      <c r="H5" s="22" t="s">
        <v>31</v>
      </c>
      <c r="I5" s="23" t="s">
        <v>32</v>
      </c>
      <c r="J5" s="24" t="s">
        <v>33</v>
      </c>
      <c r="K5" s="25" t="s">
        <v>17</v>
      </c>
      <c r="L5" s="27">
        <v>326201</v>
      </c>
      <c r="M5" s="27">
        <v>293580.90000000002</v>
      </c>
      <c r="N5" s="28">
        <v>32620.1</v>
      </c>
      <c r="O5" s="29">
        <f>Table1[[#This Row],[Размер на БФП (в лева) / Amount of the grant (in BGN)]]*0.85</f>
        <v>249543.76500000001</v>
      </c>
      <c r="P5" s="15">
        <v>0.85</v>
      </c>
    </row>
    <row r="6" spans="1:17" s="8" customFormat="1" ht="275.25" customHeight="1" x14ac:dyDescent="0.2">
      <c r="A6" s="16" t="s">
        <v>34</v>
      </c>
      <c r="B6" s="16" t="s">
        <v>35</v>
      </c>
      <c r="C6" s="17">
        <v>103846775</v>
      </c>
      <c r="D6" s="18" t="s">
        <v>36</v>
      </c>
      <c r="E6" s="19">
        <v>43699</v>
      </c>
      <c r="F6" s="20" t="s">
        <v>37</v>
      </c>
      <c r="G6" s="21" t="s">
        <v>38</v>
      </c>
      <c r="H6" s="22" t="s">
        <v>39</v>
      </c>
      <c r="I6" s="23" t="s">
        <v>49</v>
      </c>
      <c r="J6" s="24" t="s">
        <v>40</v>
      </c>
      <c r="K6" s="25" t="s">
        <v>17</v>
      </c>
      <c r="L6" s="26">
        <v>108000</v>
      </c>
      <c r="M6" s="27">
        <v>97000</v>
      </c>
      <c r="N6" s="28">
        <f>Table1[[#This Row],[Общ размер на допустимите разходи (в лева) /Total eligible expenditure (in BGN)]]-Table1[[#This Row],[Размер на БФП (в лева) / Amount of the grant (in BGN)]]</f>
        <v>11000</v>
      </c>
      <c r="O6" s="29">
        <f>Table1[[#This Row],[Размер на БФП (в лева) / Amount of the grant (in BGN)]]*0.85</f>
        <v>82450</v>
      </c>
      <c r="P6" s="15">
        <v>0.85</v>
      </c>
    </row>
    <row r="7" spans="1:17" s="8" customFormat="1" ht="267.75" x14ac:dyDescent="0.2">
      <c r="A7" s="16" t="s">
        <v>41</v>
      </c>
      <c r="B7" s="16" t="s">
        <v>43</v>
      </c>
      <c r="C7" s="17">
        <v>205437867</v>
      </c>
      <c r="D7" s="18" t="s">
        <v>44</v>
      </c>
      <c r="E7" s="19">
        <v>43699</v>
      </c>
      <c r="F7" s="20" t="s">
        <v>45</v>
      </c>
      <c r="G7" s="31" t="s">
        <v>46</v>
      </c>
      <c r="H7" s="22" t="s">
        <v>47</v>
      </c>
      <c r="I7" s="33" t="s">
        <v>42</v>
      </c>
      <c r="J7" s="24" t="s">
        <v>48</v>
      </c>
      <c r="K7" s="25" t="s">
        <v>17</v>
      </c>
      <c r="L7" s="26">
        <v>195300</v>
      </c>
      <c r="M7" s="27">
        <v>175770</v>
      </c>
      <c r="N7" s="28">
        <f>Table1[[#This Row],[Общ размер на допустимите разходи (в лева) /Total eligible expenditure (in BGN)]]-Table1[[#This Row],[Размер на БФП (в лева) / Amount of the grant (in BGN)]]</f>
        <v>19530</v>
      </c>
      <c r="O7" s="29">
        <f>Table1[[#This Row],[Размер на БФП (в лева) / Amount of the grant (in BGN)]]*0.85</f>
        <v>149404.5</v>
      </c>
      <c r="P7" s="15">
        <f>Table1[[#This Row],[Размер на съфинансирането от Съюза (в лева) / Union co-financing (in BGN)]]/Table1[[#This Row],[Размер на БФП (в лева) / Amount of the grant (in BGN)]]</f>
        <v>0.85</v>
      </c>
    </row>
    <row r="8" spans="1:17" s="30" customFormat="1" ht="216.75" x14ac:dyDescent="0.2">
      <c r="A8" s="16" t="s">
        <v>51</v>
      </c>
      <c r="B8" s="16" t="s">
        <v>52</v>
      </c>
      <c r="C8" s="17">
        <v>205415874</v>
      </c>
      <c r="D8" s="18" t="s">
        <v>53</v>
      </c>
      <c r="E8" s="19">
        <v>43691</v>
      </c>
      <c r="F8" s="20" t="s">
        <v>54</v>
      </c>
      <c r="G8" s="31" t="s">
        <v>55</v>
      </c>
      <c r="H8" s="22" t="s">
        <v>56</v>
      </c>
      <c r="I8" s="23" t="s">
        <v>50</v>
      </c>
      <c r="J8" s="24" t="s">
        <v>57</v>
      </c>
      <c r="K8" s="25" t="s">
        <v>17</v>
      </c>
      <c r="L8" s="27">
        <v>187724.11</v>
      </c>
      <c r="M8" s="27">
        <v>168951.7</v>
      </c>
      <c r="N8" s="28">
        <f>Table1[[#This Row],[Общ размер на допустимите разходи (в лева) /Total eligible expenditure (in BGN)]]-Table1[[#This Row],[Размер на БФП (в лева) / Amount of the grant (in BGN)]]</f>
        <v>18772.409999999974</v>
      </c>
      <c r="O8" s="29">
        <f>Table1[[#This Row],[Размер на БФП (в лева) / Amount of the grant (in BGN)]]*0.85</f>
        <v>143608.94500000001</v>
      </c>
      <c r="P8" s="15">
        <v>0.85</v>
      </c>
    </row>
    <row r="9" spans="1:17" s="30" customFormat="1" ht="99.75" customHeight="1" x14ac:dyDescent="0.2">
      <c r="A9" s="16" t="s">
        <v>58</v>
      </c>
      <c r="B9" s="16" t="s">
        <v>60</v>
      </c>
      <c r="C9" s="17">
        <v>204081657</v>
      </c>
      <c r="D9" s="18" t="s">
        <v>61</v>
      </c>
      <c r="E9" s="19">
        <v>43700</v>
      </c>
      <c r="F9" s="20" t="s">
        <v>62</v>
      </c>
      <c r="G9" s="32" t="s">
        <v>63</v>
      </c>
      <c r="H9" s="36" t="s">
        <v>64</v>
      </c>
      <c r="I9" s="23" t="s">
        <v>59</v>
      </c>
      <c r="J9" s="24" t="s">
        <v>65</v>
      </c>
      <c r="K9" s="25" t="s">
        <v>66</v>
      </c>
      <c r="L9" s="27">
        <v>291824.84000000003</v>
      </c>
      <c r="M9" s="27">
        <v>262642.36</v>
      </c>
      <c r="N9" s="28">
        <v>29182.48</v>
      </c>
      <c r="O9" s="29">
        <v>29182.48</v>
      </c>
      <c r="P9" s="15">
        <v>0.9</v>
      </c>
    </row>
    <row r="10" spans="1:17" s="30" customFormat="1" ht="244.5" customHeight="1" x14ac:dyDescent="0.2">
      <c r="A10" s="16" t="s">
        <v>67</v>
      </c>
      <c r="B10" s="16" t="s">
        <v>68</v>
      </c>
      <c r="C10" s="17">
        <v>204059709</v>
      </c>
      <c r="D10" s="18" t="s">
        <v>70</v>
      </c>
      <c r="E10" s="19">
        <v>43700</v>
      </c>
      <c r="F10" s="20" t="s">
        <v>18</v>
      </c>
      <c r="G10" s="32" t="s">
        <v>69</v>
      </c>
      <c r="H10" s="36" t="s">
        <v>71</v>
      </c>
      <c r="I10" s="23" t="s">
        <v>72</v>
      </c>
      <c r="J10" s="24" t="s">
        <v>73</v>
      </c>
      <c r="K10" s="25" t="s">
        <v>66</v>
      </c>
      <c r="L10" s="27">
        <v>226773.19</v>
      </c>
      <c r="M10" s="27">
        <v>204095.87</v>
      </c>
      <c r="N10" s="28">
        <v>22677.32</v>
      </c>
      <c r="O10" s="29">
        <v>22677.32</v>
      </c>
      <c r="P10" s="15">
        <v>0.9</v>
      </c>
    </row>
    <row r="11" spans="1:17" x14ac:dyDescent="0.2">
      <c r="A11" s="11"/>
      <c r="D11" s="11"/>
      <c r="E11" s="11"/>
      <c r="F11" s="11"/>
      <c r="G11" s="13"/>
      <c r="H11" s="11"/>
      <c r="I11" s="11"/>
      <c r="J11" s="11"/>
      <c r="K11" s="5"/>
      <c r="Q11" s="11"/>
    </row>
    <row r="12" spans="1:17" x14ac:dyDescent="0.2">
      <c r="A12" s="11"/>
      <c r="D12" s="11"/>
      <c r="E12" s="11"/>
      <c r="F12" s="11"/>
      <c r="I12" s="11"/>
      <c r="J12" s="11"/>
      <c r="K12" s="5"/>
      <c r="Q12" s="11"/>
    </row>
    <row r="13" spans="1:17" x14ac:dyDescent="0.2">
      <c r="A13" s="11"/>
      <c r="D13" s="11"/>
      <c r="E13" s="11"/>
      <c r="F13" s="11"/>
      <c r="I13" s="11"/>
      <c r="J13" s="11"/>
      <c r="K13" s="5"/>
      <c r="Q13" s="11"/>
    </row>
    <row r="14" spans="1:17" x14ac:dyDescent="0.2">
      <c r="I14" s="11"/>
      <c r="J14" s="11"/>
      <c r="K14" s="5"/>
      <c r="Q14" s="11"/>
    </row>
    <row r="15" spans="1:17" x14ac:dyDescent="0.2">
      <c r="I15" s="11"/>
      <c r="J15" s="11"/>
      <c r="K15" s="5"/>
      <c r="Q15" s="11"/>
    </row>
  </sheetData>
  <mergeCells count="2">
    <mergeCell ref="A1:P1"/>
    <mergeCell ref="A2:P2"/>
  </mergeCells>
  <phoneticPr fontId="21" type="noConversion"/>
  <pageMargins left="0.19685039370078741" right="0.11811023622047245" top="0.74803149606299213" bottom="0.55118110236220474" header="0.31496062992125984" footer="0.31496062992125984"/>
  <pageSetup paperSize="9" scale="44" fitToHeight="0" orientation="landscape" horizontalDpi="4294967294" verticalDpi="4294967294" r:id="rId1"/>
  <headerFooter alignWithMargins="0"/>
  <colBreaks count="1" manualBreakCount="1">
    <brk id="16"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IANMSP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Nenova</dc:creator>
  <cp:lastModifiedBy>User</cp:lastModifiedBy>
  <cp:lastPrinted>2019-06-05T14:00:00Z</cp:lastPrinted>
  <dcterms:created xsi:type="dcterms:W3CDTF">2008-09-17T07:28:51Z</dcterms:created>
  <dcterms:modified xsi:type="dcterms:W3CDTF">2019-08-26T10:24:58Z</dcterms:modified>
</cp:coreProperties>
</file>