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020" windowWidth="12315" windowHeight="8040"/>
  </bookViews>
  <sheets>
    <sheet name="Sheet1" sheetId="1" r:id="rId1"/>
    <sheet name="Sheet2" sheetId="2" r:id="rId2"/>
  </sheets>
  <definedNames>
    <definedName name="_xlnm.Print_Area" localSheetId="0">Sheet1!$A$1:$P$10</definedName>
  </definedNames>
  <calcPr calcId="145621"/>
</workbook>
</file>

<file path=xl/calcChain.xml><?xml version="1.0" encoding="utf-8"?>
<calcChain xmlns="http://schemas.openxmlformats.org/spreadsheetml/2006/main">
  <c r="E10" i="2" l="1"/>
  <c r="P4" i="1"/>
  <c r="O4" i="1"/>
  <c r="O5" i="1"/>
  <c r="P5" i="1" s="1"/>
  <c r="O6" i="1"/>
  <c r="P6" i="1" s="1"/>
  <c r="O7" i="1"/>
  <c r="P7" i="1" s="1"/>
  <c r="O8" i="1"/>
  <c r="P8" i="1" s="1"/>
  <c r="O9" i="1"/>
  <c r="P9" i="1" s="1"/>
  <c r="O10" i="1"/>
  <c r="P10" i="1" s="1"/>
  <c r="N4" i="1" l="1"/>
  <c r="N5" i="1"/>
  <c r="N6" i="1"/>
  <c r="N7" i="1"/>
  <c r="N8" i="1"/>
  <c r="N9" i="1"/>
  <c r="N10" i="1"/>
</calcChain>
</file>

<file path=xl/sharedStrings.xml><?xml version="1.0" encoding="utf-8"?>
<sst xmlns="http://schemas.openxmlformats.org/spreadsheetml/2006/main" count="80" uniqueCount="69">
  <si>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</si>
  <si>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</si>
  <si>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</si>
  <si>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</si>
  <si>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</si>
  <si>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</si>
  <si>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</si>
  <si>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</si>
  <si>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</si>
  <si>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</si>
  <si>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</si>
  <si>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</si>
  <si>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</si>
  <si>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</si>
  <si>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</si>
  <si>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</si>
  <si>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18</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</si>
  <si>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</si>
  <si>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71.11 Архитектурни дейности</t>
  </si>
  <si>
    <t>71.12 Инженерни дейности и технически консултации</t>
  </si>
  <si>
    <t>гр.Плевен</t>
  </si>
  <si>
    <t>13</t>
  </si>
  <si>
    <t>74.10 Специализирани дейности в областта на дизайна</t>
  </si>
  <si>
    <t>7</t>
  </si>
  <si>
    <t>гр.Търговище</t>
  </si>
  <si>
    <t>гр.Пазарджик</t>
  </si>
  <si>
    <t>Дата на сключване на договора / 
Operation start date</t>
  </si>
  <si>
    <t>BG16RFOP002-2.024-1656</t>
  </si>
  <si>
    <t>BG16RFOP002-2.024-1664</t>
  </si>
  <si>
    <t>BG16RFOP002-2.024-1679</t>
  </si>
  <si>
    <t>BG16RFOP002-2.024-1711</t>
  </si>
  <si>
    <t>BG16RFOP002-2.024-1739</t>
  </si>
  <si>
    <t>BG16RFOP002-2.024-1771</t>
  </si>
  <si>
    <t>BG16RFOP002-2.024-1985</t>
  </si>
  <si>
    <t>Би Болд ООД</t>
  </si>
  <si>
    <t>Амбулатория за индивидуална практика за специализирана медицинска помощ – Д-р Д. Желева  ЕООД</t>
  </si>
  <si>
    <t>ЙОНИК 2018   ЕООД</t>
  </si>
  <si>
    <t>Ай-Когнито ООД</t>
  </si>
  <si>
    <t>Самостоятелна медикодиагностична лаборатория Дентал Екс Мобайл ЕООД</t>
  </si>
  <si>
    <t>САМОСТОЯТЕЛНА МЕДИКО-ДИАГНОСТИЧНА ЛАБОРАТОРИЯ ЕКС ЛАБ ЕООД</t>
  </si>
  <si>
    <t>МАСИ МД    ЕООД</t>
  </si>
  <si>
    <t>205390143</t>
  </si>
  <si>
    <t>205302691</t>
  </si>
  <si>
    <t>205362329</t>
  </si>
  <si>
    <t>205425135</t>
  </si>
  <si>
    <t>205352648</t>
  </si>
  <si>
    <t>204900554</t>
  </si>
  <si>
    <t>86.2 Извънболнична лекарска практика</t>
  </si>
  <si>
    <t>88.99 Друга социална работа без настаняване, некласифицирана другаде</t>
  </si>
  <si>
    <t>86.9 Други дейности по хуманно здравеопазване</t>
  </si>
  <si>
    <t>Урбанизация в зелено</t>
  </si>
  <si>
    <t>Амбулатория по дерматология и венерология Д-р Д. Желева</t>
  </si>
  <si>
    <t>Създаване и внедряване на пазара на услугите на компания за разработване на технически проекти свързани с температурно и влаго картографиране (мапинг) на помещения и транспортни средства, свързани с използването на хладилна и климатична техника "ЙОНИК 2018" ЕООД</t>
  </si>
  <si>
    <t>Реализиране на пазара на предприемаческа идея: услуги по консултиране, ориентиране и други сходни услуги на деца, възрастни и семейства чрез оценка на когнитивно развитие и екзекутивни функции на деца на 5 годишна възраст от АЙ-КОГНИТО ООД</t>
  </si>
  <si>
    <t>Създаване на мобилна високотехнологична стоматологична медико-диагностична лаборатория</t>
  </si>
  <si>
    <t>Създаване на високотехнологична стоматологична медико-диагностична лаборатория</t>
  </si>
  <si>
    <t>Разработване на промишлено дизайнерско решение - Разглобяема система за сън</t>
  </si>
  <si>
    <t>10</t>
  </si>
  <si>
    <t>Общата цел на проекта изцяло съвпада със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Настоящият проект отговаря напълно на заложената в програмата дефиниция, чрез предлаганите (от стартъп компания) на посочените по-горе дерматологични услуги, попадащ в една от тематичните области на ИСИС. 
Целта на този проект е да се предостави качествена услуга на пациентите от гр. Търговище. Ще се използват всички най-нови методи и способи за диагностика и лечение на най-честите кожни проблеми. Ще се използва апаратура от най- висок клас с оглед извършване на най - подходящите процедури за лице и тяло. Работещите ще използват своите знания, които непрекъснато ще бъдат надграждани и обогатявани, посредством индивидуални курсове, конференции, конгреси и обучения в страната и чужбина. Здравето е в нашите и Вашите ръце - нека си ги подадем.
Реализирането на тази обща цел ще бъде осъществено чрез няколко специфични за проекта цели, разгледани в няколко направления:
Консултации дерматология: Дерматологията е специалност, която се занимава с проблемите на човешката кожа – изучава нейните заболявания, търси и прилага начини за лекуването им.
Основен диагностичен метод в дерматологичната практика е прегледа на кожата, който включва оглед и при необходимост от допълнително изясняване – вземане на материали за изследване – микробиологично, хистологично и др. Това позволява на консултиращия лекар да постави точна диагноза и да препоръча коректно лечение.
Консултации венерология: Венерологията е специалност, която се занимава с полово-предаваните инфекции – тяхното разпространение, начини за предаване, усложнения и отражение върху общото здраве на човек. Прегледът за полово-предавани инфекции е началния метод за ориентиране на лекаря в оплакванията и установяване на засягането на лигавиците. По време на прегледа се взимат и материали за допълнителни изследвания – микробиологични, микологични, вирусологични и ДНК проби. Тези тестове са от основно значение за поставяне на точна и навременна диагноза на естеството на заболяването и провеждане на адекватно лечение.</t>
  </si>
  <si>
    <t>Общата цел на проекта е повишаване на конкурентоспособността на „ЙОНИК 2018“ ЕООД,  като реализира на пазара услуга за подготовката на проекти свързани с използването на хладилна и климатична техника. Ние  идентифицирахме неусвоена пазарна ниша по отношение на подготовката на технически проекти свързани с температурно и влаго картографиране (мапинг) на помещения и транспортни средства, свързани с използването на хладилна и климатична техника,  като част от приоритетните сектори от НСНМСП и ИСИС. Пазарната реализация обхваща  наемане на офис, закупуване на необходимото оборудване и материали за работа, сформиране на екип, разработване и пазарна реализация на услугите.
Проектното предложение се явява естествена стъпка в реализирането на стратегията за развитие на дружеството, свързана с разработването на услугите на компанията. Това ще бъде иновационна услуга с висока добавена стойност, която ще разширява пазарните възможности на компанията, позиционирайки я като доставчик на знание-интензивни услуги с устойчиви конкурентни предимства.
За да бъде постигната общата цел на проекта е необходимо постигане на следните ключови подцели:
1. Създаване на подходяща работна среда в област Плевен, където е регистрирана компанията - чрез закупуване на оборудване и на материали за обезпечаване на работата на компанията
2. Създаване на нови работни места - чрез наемането на трудов договор на поне 3ма експерти в рамките на проекта и устойчива заетост за 3мата експерти след края на проекта.
3. Разработване на стратегия за успешна пазарна реализация - чрез разработването на маркетинг план и стратегия за пазарна реализация
4. Успешно изпълнение на първи самостоятелен за компанията проект по ОПИК.
Изборът на предвидените дейности напълно съответства на целите на Процедурата и на ОПИК 2014-2020, като предвижда предоставяне на подкрепа за стартиращо предприятие, ориентирано към разработване на иновативен продукт - услуга в сектор с висока добавена стойност, който попада в приоритетните сектори от НСНМСП и ИСИС. Изпълнението на проекта ще допринесе за реализирането на предприемаческата идея и ще осигури развитието на конкурентно предимство за "ЙОНИК 2018" ЕООД, което ще има значителен положителен ефект върху устойчивото развитие на компанията.</t>
  </si>
  <si>
    <t>Основна цел на настоящото проектно предложение е реализирането на пазара на предприемаческата идея – услуги по консултиране, ориентиране и други сходни услуги на деца, възрастни и семейства чрез оценка на когнитивно развитие и екзекутивни функции на деца на 5 годишна възраст, чрез което - навлизане на целевия пазар и заемане на конкурентни пазарни позиции от дружеството на него. При спазване в процеса на изпълнение на приложимите изисквания на „Единния наръчник на бенефициента за прилагане на правилата за информация и комуникация 2014-2020 г.“ за популяризиране на получената БФП по линия на ОПИК чрез ЕФРР и националния бюджет. Реализираните по проекта продукти-услуги, съгласно Методологичните бележки и Обяснителните бележки по КИД-2008 са съотносими към код на икономическа дейност 88.99. „Друга социална работа без настаняване, некласифицирана другаде“.
С оглед на посоченото, основната цел на проектното предложение е в съответствие с целта на Процедура на подбор на проекти BG16RFOP002-2.024 „Насърчаване на предприемачеството“, и по-конкретно: създаване и развитие на нови предприятия в сектори, свързани с преодоляване на европейски и регионални предизвикателства, по-конкретно сектор Q88 „Социална работа без настаняване“.
Специфичните цели, обосноваващи и конкретизиращи основната цел на оперативно ниво са групирани в 2 основни групи:
Група 1: Специфични цели, в посока конкурентоспособност на кандидата:
- да бъдат осигурени необходимите ресурси за реализация на пазара на предприемаческата идея, в т.ч. човешки ресурси, материални и нематериални ресурси и ресурси за външни услуги, с което да бъде осигурена икономическа устойчивост;
- да бъде правилно позиционирана и предложена на таргетирания пазар предприемаческата идея чрез създаването на предпоставки и условия за пазарната й реализация, в т.ч. изготвен пазарен анализ и маркетингова стратегия за пазарна реализация, създадена интернет страница и участие в 2 специализирани събития, с което да бъде осигурена пазарна устойчивост;
- да бъдат реализирани планираните стойности, посочени в Приложение А „Бизнес план“ по отношение на прогнозните стойности на нетните приходи от продажби и прогнозните стойности на EBITDA за периода N - N+2, с което да бъде осигурена финансова устойчивост.
Група 2: Специфични цели, в посока устойчиво развитие, социален и екологичен ефект:
- да бъде постигнат социален ефект от реализацията на предприемаческата идея чрез създаване на възможности за социална интеграция, създаване на добавена стойност за обществото и спестяване на разходи за потребителите на предприемаческата идея;
- да бъде постигнат екологичен ефект от реализацията на предприемаческата идея чрез намаляване на въздействието върху околната среда, повишаване на устойчивостта към натиска върху околната среда и постигане на по-ефективно и отговорно използване на природните ресурси, с което като цяло да бъде осигурена екологична устойчивост в резултат от реализацията на предприемаческата идея.</t>
  </si>
  <si>
    <t>гр.Червен бряг</t>
  </si>
  <si>
    <t>Основна цел на проектното предложение е реализиране на предприемаческа идея за създаване на високотехнологично оборудвана мобилна стоматологична диагностична лаборатория. 
С реализацията на предприемаческата идея, ще се постигне и реализация на някои специфични цели, съответстващи на заложените в оперативната програма. Новосъздаденото дружество предвижда откриването на три нови работни места, като за целите на лабораторията ще се наемат служители с необходимата квалификация и опит за работа със съвременната апаратура, предвидена за закупуване. Като се предвижда единият член на екипа да бъде лице с решение на ТЕЛК.
Посредством използването на новата високотехнологична апаратура се цели да се осигури максимална грижа за здравето на пациентите,  при минимално ниво на вредното влияние върху тях самите и върху околната среда, намаляване обема на изразходвани природни ресурси и осигуряване на устойчиво развитие на дружеството. 
Предвидената за закупуване рентгенова апаратура осигурява най-точното и висококачествено панорамно, цефалогравско и 3D изображение при минимум радиационно облъчване на пациента. Това е ултра-класово устройство осигуряващо идеална основа за напълно надеждна диагностика.
Посредством създаването на мобилна стоматологична диагностична лаборатория се цели осигуряването на достъп до високо технологичните услуги на широк кръг от пациенти в северозападна България, най-слабо развитият регион в странат, което ще осигури максимална натовареност на апаратурата и устойчиви резултати на дружеството.
Предвидената за закупуване апаратура разполага и с технологията за сканиране с намалени дози радиация, при която се оптимизира нивото на облъчване без загуба на качеството, което е особено подходящо за направата на рентгенова диагностика на деца. Всичко това ще осигури постигането на устойчивост на резултатите на новосъздадената компания.
Основната цел на проектното предложение пряко съответства на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както и постигане на положителен ефект по отношение устойчивостта на новосъздадените предприятия, създаване и стабилност на работни места и постигане на ръст чрез реализиране и предлагане на пазара на предприемачески продукти и услуги.</t>
  </si>
  <si>
    <t>Основна цел на проектното предложение е реализиране на предприемаческа идея за създаване на модерна, високотехнологична, стоматологична медико-диагностична лаборатория. 
Посредством реализирането на основната цел, ще се постигне и реализация на някои специфични цели, съответстващи на заложените в оперативната програма. Новосъздаденото дружество предвижда откриването на три работни места, като ще се наемат служители с необходимата квалификация и опит за работа със съвременната апаратура, предвидена за закупуване.
В екипа се предвижда да бъде включено и лице с решение на ТЕЛК.
Посредством използването на новата високотехнологична апаратура се цели да се предоставят услуги, които са с грижа за здравето на пациентите и при минимално ниво на вредното влияние върху околната среда.
Предвидената за закупуване рентгенова апаратура осигурява най-точното и висококачествено панорамно, цефалогравско и 3D изображение при минимално ниво на облъчване на пациента.  С едно сканиране се създават два вида изображения - създава както CT изображение, така и изображение Auto Pano. Това означава, че пациентите, които се нуждаят и от двете изображения, не трябва да преминават два пъти през рентгеново облъчване.
Поради наличието на само една високо технологична лаборатория в област Благоевград, която обслужва население над 300хил. души, предлаганите услуги от новосъздаденото дружество се предполага, че ще намерят широко приложение, като целевата група обхваща всички пациенти, на различните индивидуални стоматологични практики в района. 
Предвидената за закупуване апаратура разполага и с технологията за сканиране с намалени дози радиация, като оптимизирането нивото на облъчване не води до загуба на качеството, което е особено подходящо за направата на рентгенова диагностика на деца. Всичко това ще осигури постигането на устойчивост на резултатите на новосъздадената компания.
Основната цел на проектното предложение пряко съответства на специфичната цел на Приоритетна ос 2 „Предприемачество и капацитет за растеж на МСП“ на Оперативната програма "Иновации и конкурентоспособност", а именно "Създаване и развитие на нови предприятия в приоритетни сектори на Националната стратегия за насърчаване на малките и средните предприятия 2014-2020 г.", както и постигане на положителен ефект по отношение устойчивостта на новосъздадените предприятия, създаване и стабилност на работни места и постигане на ръст чрез реализиране и предлагане на пазара на предприемачески продукти и услуги.</t>
  </si>
  <si>
    <t>гр.Сандански</t>
  </si>
  <si>
    <t>Обща цел на настоящия проект - Развиване на икономическата дейност на "МАСИ МД" ЕООД в областта на секторите, свързани с преодоляване на европейски и регионални предизвикателства чрез разработване на промишлено дизайнерско решение за "разглобяеми системи за сън" с 3 варианта, за нуждите на фирми производители на  легла.
Общата цел е в пълно съответствие с целта на настоящата процедура за създаване и развитие на нови предприятия в приоритетни сектори на Националната стратегия за насърчаване на малките и средните предприятия 2014-2020 г. и специфични сфери, свързани с преодоляването на европейски и регионални предизвикателства.
Постигането на общата цел на проекта ще бъде осъществено чрез изпълнението на следните специфични цели: 
1. Разработване на промишлено дизайнерско решение за "разглобяеми системи за сън" с 3 варианта, за нуждите на фирми-производители на  легла със следните варианти на системите за сън : 1.стандартна 2. за деца, 3. тип легло.
2. Развиване на икономическата дейност на "МАСИ МД" ЕООД в областта на специфичните сектори, свързани с преодоляването на европейски и регионални предизвикателства.
3. Засилване на конкурентоспособността на предприятието чрез разработване на промишлен дизайн;
4. Постигане на устойчивост на предприятието чрез създаване и осигуряване на стабилност на работните места в него и постигане на икономически ръст чрез реализиране и предлагане на пазара на предприемаческата идея.
Заложените проектни цели напълно съответстват на стратегическите приоритети на настоящата процедура BG16RFOP002-2.024 "Насърчаване на предприемачеството", имаща за цел подкрепата на стартиращи предприятия, притежаващи капацитет за изпълнението на дейностите по проекта. Профилът на кандидата в настоящото проектно предложение и предвидените в него дейности изцяло отговарят на тези критерии.</t>
  </si>
  <si>
    <t>12</t>
  </si>
  <si>
    <t>гр.Благоевград</t>
  </si>
  <si>
    <t>Основната цел на проектното предложение е получаване на финансова подкрепа от ОПИК за укрепване и развитие на ново предприятие в приоритетен за преодоляване на европейски и регионални предизвикателства сектор, а именно: M71.11 „Архитектурни дейности“, и реализиране на описаната в текущия формуляр предприемаческа идея. Тя ще бъде постигната посредством поетапното постигане на редица специфични за проектното предложение цели, които да допринесат от своя страна за постигане на заложените в него и в схемата за предоставяне на БФП "Насърчаване на предприемачеството" цели, резултати и индикатори.
Специфичните за проекта цели са свързани с реализиране на дейности, които съвместно да доведат до устойчивото развитие и устойчива заетост в новото предприятие и по този начин до укрепването на българската икономика в полза на секторите с по-висока добавена стойност. Те са формулирани последния начин:
1. Осигуряване на необходимия човешки ресурс за успешното развитие на предприятието чрез наемане на екип от квалифицирани специалисти, които да гарантират с опита и образованието си успешния подход към реализацията на идеята.
2. Осигуряване на материална база за стартиране и реализиране на пазара на предприемаческата идея чрез закупуване на ДМА и наем на помещение за производствените нужди.
3. Предприемане на мерки за утвърждаване и устойчивост на постигнатите резултати чрез изработване на пазарни анализи и проучвания, маркетингови планове за пазарна реализация на предприемачески идеи, както и създаване на интернет страница за популяризиране и разпространение на продукта.
4. Постигане на разпознаваемост на пазара чрез дейности за представяне и популяризиране на новото дружество и продуктите му на организирани презентационни събития и форуми.
5. Отдаване на необходимата гласност на изпълнените по проекта мерки и дейности с цел оповестяване на съпричастността на ЕФРР на ЕС към реализиране на предприемаческата идея чрез текущия проект и към повишаване конкурентоспособността на българската икономика. 
Всички заложени в проектното предложение общи и специфични цели са в подкрепа на постигане на целите на процедурата, свързани с насърчаване на предприемачеството чрез осигуряване на алтернативни на традиционните механизми за финансиране, подпомагане на предприемачите за развитието на конкурентно и ефективно стопанство, гарантиране на стабилен икономически растеж, както и постигане на устойчива заетост.
За постигане на целите по проекта са заложени дейности и разходи, които съответстват на принципа на добро финансово управление – икономичност, ефикасност и ефективност на вложените средства, и съответстват на целите на Оперативната програма, водейки до постигане на специфичната цел и резултати на Инвестиционен приоритет 2.1. „Достъп до финансиране в подкрепа на предприемачеството” от Приоритетна ос 2 „Предприемачество и капацитет за растеж на МСП“ на ОПИК, при най-адекватното съотношение между очакваните разходи и ползи.</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</si>
</sst>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quot;г.&quot;;@"/>
    <numFmt numFmtId="165" formatCode="#,##0.00\ &quot;лв.&quot;"/>
    <numFmt numFmtId="166" formatCode="#,##0.00\ _л_в"/>
    <numFmt numFmtId="167" formatCode="mmm/yyyy"/>
  </numFmts>
  <fonts count="32"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b/>
      <sz val="12"/>
      <color indexed="8"/>
      <name val="Arial"/>
      <family val="2"/>
      <charset val="204"/>
    </font>
    <font>
      <b/>
      <sz val="8"/>
      <color rgb="FF000000"/>
      <name val="Verdana"/>
    </font>
    <font>
      <b/>
      <sz val="8"/>
      <name val="Arial"/>
    </font>
    <font>
      <b/>
      <sz val="8"/>
      <color indexed="8"/>
      <name val="Arial"/>
    </font>
    <font>
      <b/>
      <sz val="8"/>
      <name val="Verdana"/>
    </font>
    <font>
      <b/>
      <sz val="8"/>
      <color theme="1"/>
      <name val="Verdana"/>
    </font>
    <font>
      <b/>
      <sz val="8"/>
      <color rgb="FF000000"/>
      <name val="Arial"/>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28">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4"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49" fontId="26" fillId="0" borderId="11" xfId="39" applyNumberFormat="1" applyFont="1" applyFill="1" applyBorder="1" applyAlignment="1" applyProtection="1">
      <alignment horizontal="center" vertical="center" wrapText="1"/>
    </xf>
    <xf numFmtId="0" fontId="28" fillId="0" borderId="11" xfId="0" applyNumberFormat="1" applyFont="1" applyFill="1" applyBorder="1" applyAlignment="1" applyProtection="1">
      <alignment horizontal="center" vertical="center" wrapText="1"/>
    </xf>
    <xf numFmtId="164" fontId="28" fillId="0" borderId="11" xfId="0" applyNumberFormat="1" applyFont="1" applyFill="1" applyBorder="1" applyAlignment="1">
      <alignment horizontal="center" vertical="center" wrapText="1"/>
    </xf>
    <xf numFmtId="49" fontId="26" fillId="0" borderId="11" xfId="45" applyNumberFormat="1" applyFont="1" applyFill="1" applyBorder="1" applyAlignment="1" applyProtection="1">
      <alignment horizontal="center" vertical="center" wrapText="1"/>
    </xf>
    <xf numFmtId="167" fontId="28" fillId="0" borderId="11" xfId="0" applyNumberFormat="1" applyFont="1" applyFill="1" applyBorder="1" applyAlignment="1">
      <alignment horizontal="center" vertical="center" wrapText="1"/>
    </xf>
    <xf numFmtId="0" fontId="28" fillId="0" borderId="11" xfId="0" applyFont="1" applyFill="1" applyBorder="1" applyAlignment="1">
      <alignment horizontal="left" vertical="center" wrapText="1"/>
    </xf>
    <xf numFmtId="49" fontId="26" fillId="0" borderId="11" xfId="0" applyNumberFormat="1" applyFont="1" applyFill="1" applyBorder="1" applyAlignment="1" applyProtection="1">
      <alignment horizontal="center" vertical="center" wrapText="1"/>
    </xf>
    <xf numFmtId="0" fontId="28" fillId="24" borderId="11" xfId="0" applyFont="1" applyFill="1" applyBorder="1" applyAlignment="1">
      <alignment horizontal="center" vertical="center" wrapText="1"/>
    </xf>
    <xf numFmtId="166" fontId="29" fillId="0" borderId="11" xfId="0" applyNumberFormat="1" applyFont="1" applyFill="1" applyBorder="1" applyAlignment="1">
      <alignment horizontal="center" vertical="center"/>
    </xf>
    <xf numFmtId="4" fontId="30" fillId="0" borderId="11" xfId="38" applyNumberFormat="1" applyFont="1" applyFill="1" applyBorder="1" applyAlignment="1" applyProtection="1">
      <alignment horizontal="center" vertical="center" wrapText="1"/>
    </xf>
    <xf numFmtId="165" fontId="31" fillId="0" borderId="11" xfId="0" applyNumberFormat="1" applyFont="1" applyFill="1" applyBorder="1" applyAlignment="1" applyProtection="1">
      <alignment vertical="center" wrapText="1"/>
    </xf>
    <xf numFmtId="9" fontId="27" fillId="0" borderId="13" xfId="0" applyNumberFormat="1" applyFont="1" applyFill="1" applyBorder="1" applyAlignment="1">
      <alignment horizontal="center" vertical="center" wrapText="1"/>
    </xf>
    <xf numFmtId="0" fontId="27" fillId="0" borderId="11" xfId="39" applyNumberFormat="1" applyFont="1" applyFill="1" applyBorder="1" applyAlignment="1" applyProtection="1">
      <alignment horizontal="center" vertical="center"/>
    </xf>
    <xf numFmtId="0" fontId="28" fillId="0" borderId="11" xfId="39" applyNumberFormat="1" applyFont="1" applyFill="1" applyBorder="1" applyAlignment="1" applyProtection="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5"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6"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7"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4"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3:P10" totalsRowShown="0" headerRowDxfId="20" dataDxfId="18" headerRowBorderDxfId="19" tableBorderDxfId="17" totalsRowBorderDxfId="16">
  <autoFilter ref="A3:P10"/>
  <sortState ref="A37:P39">
    <sortCondition ref="E3:E125"/>
  </sortState>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
  <sheetViews>
    <sheetView tabSelected="1" view="pageBreakPreview" topLeftCell="A2" zoomScale="79" zoomScaleNormal="70" zoomScaleSheetLayoutView="79" workbookViewId="0">
      <pane ySplit="2" topLeftCell="A4" activePane="bottomLeft" state="frozen"/>
      <selection activeCell="A2" sqref="A2"/>
      <selection pane="bottomLeft" activeCell="C4" sqref="C4"/>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9"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6" ht="253.5" customHeight="1" x14ac:dyDescent="0.2">
      <c r="A1" s="26" t="s">
        <v>15</v>
      </c>
      <c r="B1" s="27"/>
      <c r="C1" s="27"/>
      <c r="D1" s="27"/>
      <c r="E1" s="27"/>
      <c r="F1" s="27"/>
      <c r="G1" s="27"/>
      <c r="H1" s="27"/>
      <c r="I1" s="27"/>
      <c r="J1" s="27"/>
      <c r="K1" s="27"/>
      <c r="L1" s="27"/>
      <c r="M1" s="27"/>
      <c r="N1" s="27"/>
      <c r="O1" s="27"/>
      <c r="P1" s="27"/>
    </row>
    <row r="2" spans="1:16" ht="187.5" customHeight="1" x14ac:dyDescent="0.2">
      <c r="A2" s="26" t="s">
        <v>15</v>
      </c>
      <c r="B2" s="27"/>
      <c r="C2" s="27"/>
      <c r="D2" s="27"/>
      <c r="E2" s="27"/>
      <c r="F2" s="27"/>
      <c r="G2" s="27"/>
      <c r="H2" s="27"/>
      <c r="I2" s="27"/>
      <c r="J2" s="27"/>
      <c r="K2" s="27"/>
      <c r="L2" s="27"/>
      <c r="M2" s="27"/>
      <c r="N2" s="27"/>
      <c r="O2" s="27"/>
      <c r="P2" s="27"/>
    </row>
    <row r="3" spans="1:16" s="7" customFormat="1" ht="73.5" customHeight="1" x14ac:dyDescent="0.2">
      <c r="A3" s="11" t="s">
        <v>0</v>
      </c>
      <c r="B3" s="5" t="s">
        <v>1</v>
      </c>
      <c r="C3" s="5" t="s">
        <v>2</v>
      </c>
      <c r="D3" s="5" t="s">
        <v>3</v>
      </c>
      <c r="E3" s="5" t="s">
        <v>26</v>
      </c>
      <c r="F3" s="10" t="s">
        <v>8</v>
      </c>
      <c r="G3" s="8" t="s">
        <v>9</v>
      </c>
      <c r="H3" s="5" t="s">
        <v>4</v>
      </c>
      <c r="I3" s="5" t="s">
        <v>10</v>
      </c>
      <c r="J3" s="5" t="s">
        <v>5</v>
      </c>
      <c r="K3" s="5" t="s">
        <v>12</v>
      </c>
      <c r="L3" s="5" t="s">
        <v>11</v>
      </c>
      <c r="M3" s="5" t="s">
        <v>6</v>
      </c>
      <c r="N3" s="6" t="s">
        <v>7</v>
      </c>
      <c r="O3" s="6" t="s">
        <v>13</v>
      </c>
      <c r="P3" s="6" t="s">
        <v>14</v>
      </c>
    </row>
    <row r="4" spans="1:16" s="7" customFormat="1" ht="73.5" customHeight="1" x14ac:dyDescent="0.2">
      <c r="A4" s="12" t="s">
        <v>27</v>
      </c>
      <c r="B4" s="12" t="s">
        <v>34</v>
      </c>
      <c r="C4" s="24">
        <v>204839642</v>
      </c>
      <c r="D4" s="25" t="s">
        <v>18</v>
      </c>
      <c r="E4" s="14">
        <v>43780</v>
      </c>
      <c r="F4" s="15" t="s">
        <v>66</v>
      </c>
      <c r="G4" s="16">
        <v>44146</v>
      </c>
      <c r="H4" s="17" t="s">
        <v>68</v>
      </c>
      <c r="I4" s="18" t="s">
        <v>50</v>
      </c>
      <c r="J4" s="13" t="s">
        <v>67</v>
      </c>
      <c r="K4" s="19" t="s">
        <v>17</v>
      </c>
      <c r="L4" s="20">
        <v>164575.13999999998</v>
      </c>
      <c r="M4" s="20">
        <v>131660.10999999999</v>
      </c>
      <c r="N4" s="21">
        <f t="shared" ref="N4:N10" si="0">L4-M4</f>
        <v>32915.03</v>
      </c>
      <c r="O4" s="22">
        <f>Table1[[#This Row],[Размер на БФП (в лева) / Amount of the grant (in BGN)]]*0.85</f>
        <v>111911.09349999999</v>
      </c>
      <c r="P4" s="23">
        <f>Table1[[#This Row],[Размер на съфинансирането от Съюза (в лева) / Union co-financing (in BGN)]]/Table1[[#This Row],[Размер на БФП (в лева) / Amount of the grant (in BGN)]]</f>
        <v>0.85</v>
      </c>
    </row>
    <row r="5" spans="1:16" s="7" customFormat="1" ht="73.5" customHeight="1" x14ac:dyDescent="0.2">
      <c r="A5" s="12" t="s">
        <v>28</v>
      </c>
      <c r="B5" s="12" t="s">
        <v>35</v>
      </c>
      <c r="C5" s="24" t="s">
        <v>41</v>
      </c>
      <c r="D5" s="25" t="s">
        <v>47</v>
      </c>
      <c r="E5" s="14">
        <v>43773</v>
      </c>
      <c r="F5" s="15" t="s">
        <v>57</v>
      </c>
      <c r="G5" s="16">
        <v>44078</v>
      </c>
      <c r="H5" s="17" t="s">
        <v>58</v>
      </c>
      <c r="I5" s="18" t="s">
        <v>51</v>
      </c>
      <c r="J5" s="13" t="s">
        <v>24</v>
      </c>
      <c r="K5" s="19" t="s">
        <v>17</v>
      </c>
      <c r="L5" s="20">
        <v>233826</v>
      </c>
      <c r="M5" s="20">
        <v>187060.8</v>
      </c>
      <c r="N5" s="21">
        <f t="shared" si="0"/>
        <v>46765.200000000012</v>
      </c>
      <c r="O5" s="22">
        <f>Table1[[#This Row],[Размер на БФП (в лева) / Amount of the grant (in BGN)]]*0.85</f>
        <v>159001.68</v>
      </c>
      <c r="P5" s="23">
        <f>Table1[[#This Row],[Размер на съфинансирането от Съюза (в лева) / Union co-financing (in BGN)]]/Table1[[#This Row],[Размер на БФП (в лева) / Amount of the grant (in BGN)]]</f>
        <v>0.85</v>
      </c>
    </row>
    <row r="6" spans="1:16" s="7" customFormat="1" ht="73.5" customHeight="1" x14ac:dyDescent="0.2">
      <c r="A6" s="12" t="s">
        <v>29</v>
      </c>
      <c r="B6" s="12" t="s">
        <v>36</v>
      </c>
      <c r="C6" s="24" t="s">
        <v>42</v>
      </c>
      <c r="D6" s="25" t="s">
        <v>19</v>
      </c>
      <c r="E6" s="14">
        <v>43769</v>
      </c>
      <c r="F6" s="15" t="s">
        <v>16</v>
      </c>
      <c r="G6" s="16">
        <v>44316</v>
      </c>
      <c r="H6" s="17" t="s">
        <v>59</v>
      </c>
      <c r="I6" s="18" t="s">
        <v>52</v>
      </c>
      <c r="J6" s="13" t="s">
        <v>20</v>
      </c>
      <c r="K6" s="19" t="s">
        <v>17</v>
      </c>
      <c r="L6" s="20">
        <v>231499.4</v>
      </c>
      <c r="M6" s="20">
        <v>185199.52</v>
      </c>
      <c r="N6" s="21">
        <f t="shared" si="0"/>
        <v>46299.880000000005</v>
      </c>
      <c r="O6" s="22">
        <f>Table1[[#This Row],[Размер на БФП (в лева) / Amount of the grant (in BGN)]]*0.85</f>
        <v>157419.59199999998</v>
      </c>
      <c r="P6" s="23">
        <f>Table1[[#This Row],[Размер на съфинансирането от Съюза (в лева) / Union co-financing (in BGN)]]/Table1[[#This Row],[Размер на БФП (в лева) / Amount of the grant (in BGN)]]</f>
        <v>0.84999999999999987</v>
      </c>
    </row>
    <row r="7" spans="1:16" s="7" customFormat="1" ht="73.5" customHeight="1" x14ac:dyDescent="0.2">
      <c r="A7" s="12" t="s">
        <v>30</v>
      </c>
      <c r="B7" s="12" t="s">
        <v>37</v>
      </c>
      <c r="C7" s="24" t="s">
        <v>43</v>
      </c>
      <c r="D7" s="25" t="s">
        <v>48</v>
      </c>
      <c r="E7" s="14">
        <v>43769</v>
      </c>
      <c r="F7" s="15" t="s">
        <v>16</v>
      </c>
      <c r="G7" s="16">
        <v>44316</v>
      </c>
      <c r="H7" s="17" t="s">
        <v>60</v>
      </c>
      <c r="I7" s="18" t="s">
        <v>53</v>
      </c>
      <c r="J7" s="13" t="s">
        <v>61</v>
      </c>
      <c r="K7" s="19" t="s">
        <v>17</v>
      </c>
      <c r="L7" s="20">
        <v>250000</v>
      </c>
      <c r="M7" s="20">
        <v>200000</v>
      </c>
      <c r="N7" s="21">
        <f t="shared" si="0"/>
        <v>50000</v>
      </c>
      <c r="O7" s="22">
        <f>Table1[[#This Row],[Размер на БФП (в лева) / Amount of the grant (in BGN)]]*0.85</f>
        <v>170000</v>
      </c>
      <c r="P7" s="23">
        <f>Table1[[#This Row],[Размер на съфинансирането от Съюза (в лева) / Union co-financing (in BGN)]]/Table1[[#This Row],[Размер на БФП (в лева) / Amount of the grant (in BGN)]]</f>
        <v>0.85</v>
      </c>
    </row>
    <row r="8" spans="1:16" s="7" customFormat="1" ht="73.5" customHeight="1" x14ac:dyDescent="0.2">
      <c r="A8" s="12" t="s">
        <v>31</v>
      </c>
      <c r="B8" s="12" t="s">
        <v>38</v>
      </c>
      <c r="C8" s="24" t="s">
        <v>44</v>
      </c>
      <c r="D8" s="25" t="s">
        <v>49</v>
      </c>
      <c r="E8" s="14">
        <v>43773</v>
      </c>
      <c r="F8" s="15" t="s">
        <v>23</v>
      </c>
      <c r="G8" s="16">
        <v>43986</v>
      </c>
      <c r="H8" s="17" t="s">
        <v>62</v>
      </c>
      <c r="I8" s="18" t="s">
        <v>54</v>
      </c>
      <c r="J8" s="13" t="s">
        <v>25</v>
      </c>
      <c r="K8" s="19" t="s">
        <v>17</v>
      </c>
      <c r="L8" s="20">
        <v>249530</v>
      </c>
      <c r="M8" s="20">
        <v>199624</v>
      </c>
      <c r="N8" s="21">
        <f t="shared" si="0"/>
        <v>49906</v>
      </c>
      <c r="O8" s="22">
        <f>Table1[[#This Row],[Размер на БФП (в лева) / Amount of the grant (in BGN)]]*0.85</f>
        <v>169680.4</v>
      </c>
      <c r="P8" s="23">
        <f>Table1[[#This Row],[Размер на съфинансирането от Съюза (в лева) / Union co-financing (in BGN)]]/Table1[[#This Row],[Размер на БФП (в лева) / Amount of the grant (in BGN)]]</f>
        <v>0.85</v>
      </c>
    </row>
    <row r="9" spans="1:16" s="7" customFormat="1" ht="73.5" customHeight="1" x14ac:dyDescent="0.2">
      <c r="A9" s="12" t="s">
        <v>32</v>
      </c>
      <c r="B9" s="12" t="s">
        <v>39</v>
      </c>
      <c r="C9" s="24" t="s">
        <v>45</v>
      </c>
      <c r="D9" s="25" t="s">
        <v>49</v>
      </c>
      <c r="E9" s="14">
        <v>43769</v>
      </c>
      <c r="F9" s="15" t="s">
        <v>23</v>
      </c>
      <c r="G9" s="16">
        <v>43982</v>
      </c>
      <c r="H9" s="17" t="s">
        <v>63</v>
      </c>
      <c r="I9" s="18" t="s">
        <v>55</v>
      </c>
      <c r="J9" s="13" t="s">
        <v>64</v>
      </c>
      <c r="K9" s="19" t="s">
        <v>17</v>
      </c>
      <c r="L9" s="20">
        <v>247580</v>
      </c>
      <c r="M9" s="20">
        <v>198064</v>
      </c>
      <c r="N9" s="21">
        <f t="shared" si="0"/>
        <v>49516</v>
      </c>
      <c r="O9" s="22">
        <f>Table1[[#This Row],[Размер на БФП (в лева) / Amount of the grant (in BGN)]]*0.85</f>
        <v>168354.4</v>
      </c>
      <c r="P9" s="23">
        <f>Table1[[#This Row],[Размер на съфинансирането от Съюза (в лева) / Union co-financing (in BGN)]]/Table1[[#This Row],[Размер на БФП (в лева) / Amount of the grant (in BGN)]]</f>
        <v>0.85</v>
      </c>
    </row>
    <row r="10" spans="1:16" s="7" customFormat="1" ht="73.5" customHeight="1" x14ac:dyDescent="0.2">
      <c r="A10" s="12" t="s">
        <v>33</v>
      </c>
      <c r="B10" s="12" t="s">
        <v>40</v>
      </c>
      <c r="C10" s="24" t="s">
        <v>46</v>
      </c>
      <c r="D10" s="25" t="s">
        <v>22</v>
      </c>
      <c r="E10" s="14">
        <v>43769</v>
      </c>
      <c r="F10" s="15" t="s">
        <v>21</v>
      </c>
      <c r="G10" s="16">
        <v>44165</v>
      </c>
      <c r="H10" s="17" t="s">
        <v>65</v>
      </c>
      <c r="I10" s="18" t="s">
        <v>56</v>
      </c>
      <c r="J10" s="13" t="s">
        <v>20</v>
      </c>
      <c r="K10" s="19" t="s">
        <v>17</v>
      </c>
      <c r="L10" s="20">
        <v>214430.33000000002</v>
      </c>
      <c r="M10" s="20">
        <v>171544.26</v>
      </c>
      <c r="N10" s="21">
        <f t="shared" si="0"/>
        <v>42886.070000000007</v>
      </c>
      <c r="O10" s="22">
        <f>Table1[[#This Row],[Размер на БФП (в лева) / Amount of the grant (in BGN)]]*0.85</f>
        <v>145812.62100000001</v>
      </c>
      <c r="P10" s="23">
        <f>Table1[[#This Row],[Размер на съфинансирането от Съюза (в лева) / Union co-financing (in BGN)]]/Table1[[#This Row],[Размер на БФП (в лева) / Amount of the grant (in BGN)]]</f>
        <v>0.85000000000000009</v>
      </c>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3:E10"/>
  <sheetViews>
    <sheetView workbookViewId="0">
      <selection activeCell="E3" sqref="E3:E9"/>
    </sheetView>
  </sheetViews>
  <sheetFormatPr defaultRowHeight="12.75" x14ac:dyDescent="0.2"/>
  <cols>
    <col min="5" max="5" width="14.7109375" customWidth="1"/>
  </cols>
  <sheetData>
    <row r="3" spans="5:5" x14ac:dyDescent="0.2">
      <c r="E3">
        <v>131660.10999999999</v>
      </c>
    </row>
    <row r="4" spans="5:5" x14ac:dyDescent="0.2">
      <c r="E4">
        <v>187060.8</v>
      </c>
    </row>
    <row r="5" spans="5:5" x14ac:dyDescent="0.2">
      <c r="E5">
        <v>185199.52</v>
      </c>
    </row>
    <row r="6" spans="5:5" x14ac:dyDescent="0.2">
      <c r="E6">
        <v>200000</v>
      </c>
    </row>
    <row r="7" spans="5:5" x14ac:dyDescent="0.2">
      <c r="E7">
        <v>199624</v>
      </c>
    </row>
    <row r="8" spans="5:5" x14ac:dyDescent="0.2">
      <c r="E8">
        <v>198064</v>
      </c>
    </row>
    <row r="9" spans="5:5" x14ac:dyDescent="0.2">
      <c r="E9">
        <v>171544.26</v>
      </c>
    </row>
    <row r="10" spans="5:5" x14ac:dyDescent="0.2">
      <c r="E10">
        <f>E3+E4+E5+E6+E7+E8+E9</f>
        <v>1273152.69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2019-06-05T14:00:00Z</cp:lastPrinted>
  <dcterms:created xsi:type="dcterms:W3CDTF">2008-09-17T07:28:51Z</dcterms:created>
  <dcterms:modified xsi:type="dcterms:W3CDTF">2019-11-12T09:55:18Z</dcterms:modified>
</cp:coreProperties>
</file>