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0" windowWidth="20490" windowHeight="7155"/>
  </bookViews>
  <sheets>
    <sheet name="Sheet1" sheetId="1" r:id="rId1"/>
  </sheets>
  <definedNames>
    <definedName name="_xlnm.Print_Area" localSheetId="0">Sheet1!$A$1:$P$8</definedName>
  </definedNames>
  <calcPr calcId="145621"/>
</workbook>
</file>

<file path=xl/calcChain.xml><?xml version="1.0" encoding="utf-8"?>
<calcChain xmlns="http://schemas.openxmlformats.org/spreadsheetml/2006/main">
  <c r="N8" i="1" l="1"/>
  <c r="O8" i="1"/>
  <c r="P8" i="1"/>
  <c r="O6" i="1" l="1"/>
  <c r="P6" i="1" l="1"/>
</calcChain>
</file>

<file path=xl/sharedStrings.xml><?xml version="1.0" encoding="utf-8"?>
<sst xmlns="http://schemas.openxmlformats.org/spreadsheetml/2006/main" count="58" uniqueCount="49">
  <si>
    <t xml:space="preserve"> Номер на проектното досие / Reference number of project proposal</t>
  </si>
  <si>
    <t>Бенефициер /
Beneficiary</t>
  </si>
  <si>
    <t>Единен идентификационен код / UIC</t>
  </si>
  <si>
    <t>Отраслова принадлежност КИД / Economic activity code</t>
  </si>
  <si>
    <t>Обобщение на операцията / 
Summary of the operation</t>
  </si>
  <si>
    <t>Място на изпълнение / Place of implementation</t>
  </si>
  <si>
    <t>Размер на БФП (в лева) / Amount of the grant (in BGN)</t>
  </si>
  <si>
    <t>Размер на съфинансирането от бенефициера (в лева) / Amount of contribution by the beneficiary (in BGN)</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</si>
  <si>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</si>
  <si>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</si>
  <si>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</si>
  <si>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 xml:space="preserve">Наименование на проекта /
Name of operation </t>
  </si>
  <si>
    <t>Общ размер на допустимите разходи (в лева) /Total eligible expenditure (in BGN)</t>
  </si>
  <si>
    <t>Област на интервенция / 
Category of intervention</t>
  </si>
  <si>
    <t>Размер на съфинансирането от Съюза (в лева) / Union co-financing (in BGN)</t>
  </si>
  <si>
    <t>Процент на съфинансиране от Съюза /Union co-financing rate</t>
  </si>
  <si>
    <t>Списък на операциите съгласно т.1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</si>
  <si>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097 Инициативи за водено от общностите местно развитие в градски и селски райони</t>
  </si>
  <si>
    <t>23.70 Рязане, профилиране и обработване на строителни и декоративни скални материали</t>
  </si>
  <si>
    <t>15</t>
  </si>
  <si>
    <t>18</t>
  </si>
  <si>
    <t>12</t>
  </si>
  <si>
    <t>КАДЬОВА-52 ЕООД</t>
  </si>
  <si>
    <t>BG16RFOP002-2.050-0008</t>
  </si>
  <si>
    <t>BG16RFOP002-2.050-0004</t>
  </si>
  <si>
    <t>Подобряване на производствения капацитет в "Кадьова-52" ЕООД</t>
  </si>
  <si>
    <t xml:space="preserve">гр.Велинград
</t>
  </si>
  <si>
    <t>10.71 Производство на хляб, хлебни и пресни сладкарски изделия</t>
  </si>
  <si>
    <t>"Кадьова-52" ЕООД е регистрирано през 2009г. със седалище и адрес на управление в гр. Велинград, ул. "Никола Вапцаров" 7 и е специализирано в производството на хляб и хлебни изделия с код на икономическа дейност 10.71 по КИД 2008. Дружеството е лидер на местния пазар в областта на хлебните и тестени изделия и разполага със собствена производствена база в гр. Велинград, както и добре развита търговска мрежа.</t>
  </si>
  <si>
    <t>МИНЕРАЛИ - М ООД</t>
  </si>
  <si>
    <t>BG16RFOP002-2.050-0002</t>
  </si>
  <si>
    <t>Повишаване конкурентноспособността на МИНЕРАЛИ – М ООД чрез технологична модернизация</t>
  </si>
  <si>
    <t xml:space="preserve">Настоящето проектно предложение предвижда технологична модернизация в МИНЕРАЛИ - М ООД посредством закупуване и въвеждане в експлоатация на иновативно, високотехнологично оборудване /МАШИНА ЗА РЯЗАНЕ и ПРОФИЛИРАНЕ с цифрово управление на 5 интерполирани оси с въртяща се на 362° глава/. </t>
  </si>
  <si>
    <t>гр.Велинград</t>
  </si>
  <si>
    <t>ПРЕМИЕРА - 257 ООД</t>
  </si>
  <si>
    <t>Модернизация на производствения процес в Премиера-257“ ООД”</t>
  </si>
  <si>
    <t>"Премиера-257" ООД е дружество с дългогодишна история в сферата на хранително-вкусовата промишленост.Развитието и повишаването на конкурентоспособността на предприятието е свързано с добър търговски вид на продуктите, както и с нисък разход за тяхното производство. Компанията се стреми да осигури дългосрочно и устойчиво развитие на предприятието на пазара на сладкарски изделия, чрез технологично обновление и модернизиране на производствените мощности и подобряване на харектеристиките и качеството на вече съществуващите продукти.</t>
  </si>
  <si>
    <t>10.72 Производство на сухари, бисквити и сухи сладкарски изделия</t>
  </si>
  <si>
    <t>BG16RFOP002-2.050-0006</t>
  </si>
  <si>
    <t>ХЕМУС ООД</t>
  </si>
  <si>
    <t>„ДИГИТАЛИЗАЦИЯ НА ТРАДИЦИОННОТО ПРОИЗВОДСТВО В ХЕМУС ООД”</t>
  </si>
  <si>
    <t>13.93 Производство на килими и текстилни подови настилки</t>
  </si>
  <si>
    <t>BG16RFOP002-2.050-0001</t>
  </si>
  <si>
    <t>10</t>
  </si>
  <si>
    <t xml:space="preserve">Фирма „Хемус” ООД работи вече 20 години, като развива дейността си изцяло в творческата индустрия, изработвайки продукти с културно национално, европейско и световно значение. Изработват се главно дизайнерски килими от 16-18 век. </t>
  </si>
  <si>
    <t xml:space="preserve">БОРСА ЕООД </t>
  </si>
  <si>
    <t>Подобряване на производствения капацитет на "Борса"ЕООД</t>
  </si>
  <si>
    <t>гр.Септември</t>
  </si>
  <si>
    <t>“БОРСА” ЕООД е създадена през 1995 г. в град Септември, област Пазарджик и се занимава с производство на сладки и закуски. Основната дейност на фирмата е КИД 10.72 „Производство на сухари, бисквити и сухи сладкарски изделия”. Фирмата има собствени производствени цехове, оборудвани с машини и поточни линии.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</si>
</sst>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yyyy\ &quot;г.&quot;;@"/>
    <numFmt numFmtId="165" formatCode="#,##0.00\ &quot;лв.&quot;"/>
  </numFmts>
  <fonts count="31" x14ac:knownFonts="1">
    <font>
      <sz val="10"/>
      <name val="Arial"/>
      <charset val="204"/>
    </font>
    <font>
      <sz val="10"/>
      <name val="Arial"/>
      <family val="2"/>
      <charset val="204"/>
    </font>
    <font>
      <sz val="8"/>
      <color indexed="8"/>
      <name val="Arial"/>
      <family val="2"/>
      <charset val="204"/>
    </font>
    <font>
      <sz val="8"/>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name val="Arial"/>
      <family val="2"/>
      <charset val="204"/>
    </font>
    <font>
      <b/>
      <sz val="9"/>
      <color indexed="8"/>
      <name val="Arial"/>
      <family val="2"/>
      <charset val="204"/>
    </font>
    <font>
      <sz val="11"/>
      <color rgb="FF000000"/>
      <name val="Calibri"/>
      <family val="2"/>
    </font>
    <font>
      <b/>
      <sz val="8"/>
      <color indexed="8"/>
      <name val="Arial"/>
      <family val="2"/>
      <charset val="204"/>
    </font>
    <font>
      <sz val="10"/>
      <color indexed="8"/>
      <name val="Arial"/>
      <family val="2"/>
      <charset val="204"/>
    </font>
    <font>
      <b/>
      <sz val="12"/>
      <color indexed="8"/>
      <name val="Arial"/>
      <family val="2"/>
      <charset val="204"/>
    </font>
    <font>
      <sz val="10"/>
      <color theme="1"/>
      <name val="Arial"/>
      <family val="2"/>
      <charset val="204"/>
    </font>
    <font>
      <sz val="10"/>
      <color rgb="FF000000"/>
      <name val="Arial"/>
      <family val="2"/>
      <charset val="204"/>
    </font>
    <font>
      <sz val="10"/>
      <name val="Arial Unicode MS"/>
      <family val="2"/>
      <charset val="204"/>
    </font>
    <font>
      <b/>
      <sz val="8"/>
      <name val="Arial"/>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48">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3" fillId="0" borderId="0" applyBorder="0"/>
    <xf numFmtId="0" fontId="23" fillId="0" borderId="0" applyBorder="0"/>
    <xf numFmtId="0" fontId="23" fillId="0" borderId="0" applyBorder="0"/>
    <xf numFmtId="0" fontId="1"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23" fillId="0" borderId="0" applyBorder="0"/>
    <xf numFmtId="0" fontId="23" fillId="0" borderId="0" applyBorder="0"/>
    <xf numFmtId="0" fontId="1" fillId="0" borderId="0"/>
  </cellStyleXfs>
  <cellXfs count="47">
    <xf numFmtId="0" fontId="0" fillId="0" borderId="0" xfId="0"/>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2" fillId="0" borderId="0" xfId="0" applyFont="1" applyBorder="1" applyAlignment="1">
      <alignment horizontal="center" vertical="center" wrapText="1"/>
    </xf>
    <xf numFmtId="0" fontId="22" fillId="0" borderId="10"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 fillId="0" borderId="0" xfId="0" applyFont="1" applyFill="1" applyAlignment="1">
      <alignment horizontal="center" vertical="center" wrapText="1"/>
    </xf>
    <xf numFmtId="49" fontId="22" fillId="0" borderId="10" xfId="0" applyNumberFormat="1" applyFont="1" applyFill="1" applyBorder="1" applyAlignment="1">
      <alignment horizontal="center" vertical="center" wrapText="1"/>
    </xf>
    <xf numFmtId="49" fontId="2" fillId="0" borderId="0" xfId="0" applyNumberFormat="1" applyFont="1" applyAlignment="1">
      <alignment horizontal="center" vertical="center"/>
    </xf>
    <xf numFmtId="0" fontId="2" fillId="0" borderId="0" xfId="0" applyFont="1" applyBorder="1" applyAlignment="1">
      <alignment horizontal="center" vertical="center"/>
    </xf>
    <xf numFmtId="0" fontId="24" fillId="0" borderId="10" xfId="0" applyFont="1" applyFill="1" applyBorder="1" applyAlignment="1">
      <alignment horizontal="center" vertical="center" wrapText="1"/>
    </xf>
    <xf numFmtId="49" fontId="2" fillId="0" borderId="0" xfId="0" applyNumberFormat="1" applyFont="1" applyBorder="1" applyAlignment="1">
      <alignment horizontal="center" vertical="center"/>
    </xf>
    <xf numFmtId="0" fontId="22" fillId="0" borderId="11" xfId="0" applyFont="1" applyFill="1" applyBorder="1" applyAlignment="1">
      <alignment horizontal="center" vertical="center" wrapText="1"/>
    </xf>
    <xf numFmtId="9" fontId="1" fillId="0" borderId="13" xfId="0" applyNumberFormat="1" applyFont="1" applyFill="1" applyBorder="1" applyAlignment="1">
      <alignment horizontal="center" vertical="center" wrapText="1"/>
    </xf>
    <xf numFmtId="49" fontId="28" fillId="0" borderId="11" xfId="39" applyNumberFormat="1" applyFont="1" applyFill="1" applyBorder="1" applyAlignment="1" applyProtection="1">
      <alignment horizontal="center" vertical="center" wrapText="1"/>
    </xf>
    <xf numFmtId="0" fontId="1" fillId="0" borderId="11" xfId="46" applyNumberFormat="1" applyFont="1" applyFill="1" applyBorder="1" applyAlignment="1" applyProtection="1">
      <alignment horizontal="center" vertical="center"/>
    </xf>
    <xf numFmtId="0" fontId="25" fillId="0" borderId="11" xfId="0" applyNumberFormat="1" applyFont="1" applyFill="1" applyBorder="1" applyAlignment="1" applyProtection="1">
      <alignment horizontal="center" vertical="center" wrapText="1"/>
    </xf>
    <xf numFmtId="164" fontId="25" fillId="0" borderId="11" xfId="38" applyNumberFormat="1" applyFont="1" applyFill="1" applyBorder="1" applyAlignment="1">
      <alignment horizontal="center" vertical="center" wrapText="1"/>
    </xf>
    <xf numFmtId="49" fontId="28" fillId="0" borderId="11" xfId="45" applyNumberFormat="1" applyFont="1" applyFill="1" applyBorder="1" applyAlignment="1" applyProtection="1">
      <alignment horizontal="center" vertical="center" wrapText="1"/>
    </xf>
    <xf numFmtId="0" fontId="25" fillId="0" borderId="11" xfId="0" applyFont="1" applyFill="1" applyBorder="1" applyAlignment="1">
      <alignment horizontal="center" vertical="center" wrapText="1"/>
    </xf>
    <xf numFmtId="49" fontId="28" fillId="0" borderId="11" xfId="0" applyNumberFormat="1" applyFont="1" applyFill="1" applyBorder="1" applyAlignment="1" applyProtection="1">
      <alignment horizontal="center" vertical="center" wrapText="1"/>
    </xf>
    <xf numFmtId="0" fontId="25" fillId="0" borderId="11" xfId="46" applyNumberFormat="1" applyFont="1" applyFill="1" applyBorder="1" applyAlignment="1" applyProtection="1">
      <alignment horizontal="center" vertical="center" wrapText="1"/>
    </xf>
    <xf numFmtId="0" fontId="25" fillId="24" borderId="11" xfId="0" applyFont="1" applyFill="1" applyBorder="1" applyAlignment="1">
      <alignment horizontal="center" vertical="center" wrapText="1"/>
    </xf>
    <xf numFmtId="165" fontId="1" fillId="0" borderId="11" xfId="37" applyNumberFormat="1" applyFont="1" applyFill="1" applyBorder="1" applyAlignment="1" applyProtection="1">
      <alignment horizontal="center" vertical="center"/>
    </xf>
    <xf numFmtId="165" fontId="27" fillId="0" borderId="11" xfId="38" applyNumberFormat="1" applyFont="1" applyFill="1" applyBorder="1" applyAlignment="1" applyProtection="1">
      <alignment horizontal="center" vertical="center" wrapText="1"/>
    </xf>
    <xf numFmtId="165" fontId="28" fillId="0" borderId="11" xfId="0" applyNumberFormat="1" applyFont="1" applyFill="1" applyBorder="1" applyAlignment="1" applyProtection="1">
      <alignment vertical="center" wrapText="1"/>
    </xf>
    <xf numFmtId="14" fontId="25" fillId="0" borderId="11" xfId="0" applyNumberFormat="1" applyFont="1" applyFill="1" applyBorder="1" applyAlignment="1">
      <alignment horizontal="center" vertical="center" wrapText="1"/>
    </xf>
    <xf numFmtId="0" fontId="29" fillId="0" borderId="0" xfId="0" applyFont="1" applyAlignment="1">
      <alignment vertical="center" wrapText="1"/>
    </xf>
    <xf numFmtId="49" fontId="28" fillId="0" borderId="0" xfId="39" applyNumberFormat="1" applyFont="1" applyFill="1" applyBorder="1" applyAlignment="1" applyProtection="1">
      <alignment horizontal="center" vertical="center" wrapText="1"/>
    </xf>
    <xf numFmtId="0" fontId="1" fillId="0" borderId="0" xfId="46" applyNumberFormat="1" applyFont="1" applyFill="1" applyBorder="1" applyAlignment="1" applyProtection="1">
      <alignment horizontal="center" vertical="center"/>
    </xf>
    <xf numFmtId="0" fontId="25" fillId="0" borderId="0" xfId="0" applyNumberFormat="1" applyFont="1" applyFill="1" applyBorder="1" applyAlignment="1" applyProtection="1">
      <alignment horizontal="center" vertical="center" wrapText="1"/>
    </xf>
    <xf numFmtId="164" fontId="25" fillId="0" borderId="0" xfId="38" applyNumberFormat="1" applyFont="1" applyFill="1" applyBorder="1" applyAlignment="1">
      <alignment horizontal="center" vertical="center" wrapText="1"/>
    </xf>
    <xf numFmtId="49" fontId="28" fillId="0" borderId="0" xfId="45" applyNumberFormat="1" applyFont="1" applyFill="1" applyBorder="1" applyAlignment="1" applyProtection="1">
      <alignment horizontal="center" vertical="center" wrapText="1"/>
    </xf>
    <xf numFmtId="14" fontId="25" fillId="0" borderId="0" xfId="0" applyNumberFormat="1"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0" xfId="46" applyNumberFormat="1" applyFont="1" applyFill="1" applyBorder="1" applyAlignment="1" applyProtection="1">
      <alignment horizontal="center" vertical="center" wrapText="1"/>
    </xf>
    <xf numFmtId="0" fontId="25" fillId="24" borderId="0" xfId="0" applyFont="1" applyFill="1" applyBorder="1" applyAlignment="1">
      <alignment horizontal="center" vertical="center" wrapText="1"/>
    </xf>
    <xf numFmtId="165" fontId="1" fillId="0" borderId="0" xfId="37" applyNumberFormat="1" applyFont="1" applyFill="1" applyBorder="1" applyAlignment="1" applyProtection="1">
      <alignment horizontal="center" vertical="center" wrapText="1"/>
    </xf>
    <xf numFmtId="165" fontId="1" fillId="0" borderId="0" xfId="37" applyNumberFormat="1" applyFont="1" applyFill="1" applyBorder="1" applyAlignment="1" applyProtection="1">
      <alignment horizontal="center" vertical="center"/>
    </xf>
    <xf numFmtId="165" fontId="27" fillId="0" borderId="0" xfId="38" applyNumberFormat="1" applyFont="1" applyFill="1" applyBorder="1" applyAlignment="1" applyProtection="1">
      <alignment horizontal="center" vertical="center" wrapText="1"/>
    </xf>
    <xf numFmtId="165" fontId="28" fillId="0" borderId="0" xfId="0" applyNumberFormat="1" applyFont="1" applyFill="1" applyBorder="1" applyAlignment="1" applyProtection="1">
      <alignment vertical="center" wrapText="1"/>
    </xf>
    <xf numFmtId="9" fontId="1" fillId="0" borderId="0" xfId="0" applyNumberFormat="1" applyFont="1" applyFill="1" applyBorder="1" applyAlignment="1">
      <alignment horizontal="center" vertical="center" wrapText="1"/>
    </xf>
    <xf numFmtId="9" fontId="30" fillId="0" borderId="13" xfId="0" applyNumberFormat="1" applyFont="1" applyFill="1" applyBorder="1" applyAlignment="1">
      <alignment horizontal="center" vertical="center" wrapText="1"/>
    </xf>
    <xf numFmtId="0" fontId="26" fillId="0" borderId="0" xfId="0" applyFont="1" applyAlignment="1">
      <alignment horizontal="center" vertical="center" wrapText="1"/>
    </xf>
    <xf numFmtId="0" fontId="26" fillId="0" borderId="0" xfId="0" applyFont="1" applyAlignment="1">
      <alignment horizontal="center" vertical="center"/>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5"/>
    <cellStyle name="Normal 2 2" xfId="46"/>
    <cellStyle name="Normal 3" xfId="37"/>
    <cellStyle name="Normal 4" xfId="38"/>
    <cellStyle name="Normal 5" xfId="39"/>
    <cellStyle name="Normal 7" xfId="47"/>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21">
    <dxf>
      <font>
        <b/>
        <i val="0"/>
        <strike val="0"/>
        <condense val="0"/>
        <extend val="0"/>
        <outline val="0"/>
        <shadow val="0"/>
        <u val="none"/>
        <vertAlign val="baseline"/>
        <sz val="8"/>
        <color auto="1"/>
        <name val="Arial"/>
        <scheme val="none"/>
      </font>
      <numFmt numFmtId="13" formatCode="0%"/>
      <fill>
        <patternFill patternType="none">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dxf>
    <dxf>
      <font>
        <b/>
        <i val="0"/>
        <strike val="0"/>
        <condense val="0"/>
        <extend val="0"/>
        <outline val="0"/>
        <shadow val="0"/>
        <u val="none"/>
        <vertAlign val="baseline"/>
        <sz val="8"/>
        <color rgb="FF000000"/>
        <name val="Arial"/>
        <scheme val="none"/>
      </font>
      <numFmt numFmtId="165" formatCode="#,##0.00\ &quot;лв.&quot;"/>
      <fill>
        <patternFill patternType="none">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theme="1"/>
        <name val="Verdana"/>
        <scheme val="none"/>
      </font>
      <numFmt numFmtId="4" formatCode="#,##0.00"/>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auto="1"/>
        <name val="Verdana"/>
        <scheme val="none"/>
      </font>
      <numFmt numFmtId="166" formatCode="#,##0.00\ _л_в"/>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Verdana"/>
        <scheme val="none"/>
      </font>
      <numFmt numFmtId="166" formatCode="#,##0.00\ _л_в"/>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0" formatCode="General"/>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indexed="8"/>
        <name val="Arial"/>
        <scheme val="none"/>
      </fon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167" formatCode="mmm/yyyy"/>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indexed="8"/>
        <name val="Arial"/>
        <scheme val="none"/>
      </font>
      <numFmt numFmtId="164" formatCode="d\.m\.yyyy\ &quot;г.&quo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0" formatCode="General"/>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auto="1"/>
        <name val="Arial"/>
        <scheme val="none"/>
      </font>
      <numFmt numFmtId="0" formatCode="General"/>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Arial"/>
        <scheme val="none"/>
      </font>
      <fill>
        <patternFill patternType="none">
          <fgColor indexed="64"/>
          <bgColor theme="0"/>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9"/>
        <color indexed="8"/>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3:P8" totalsRowShown="0" headerRowDxfId="20" dataDxfId="18" headerRowBorderDxfId="19" tableBorderDxfId="17" totalsRowBorderDxfId="16">
  <tableColumns count="16">
    <tableColumn id="1" name=" Номер на проектното досие / Reference number of project proposal" dataDxfId="15" dataCellStyle="Normal 5"/>
    <tableColumn id="2" name="Бенефициер /_x000a_Beneficiary" dataDxfId="14" dataCellStyle="Normal 5"/>
    <tableColumn id="3" name="Единен идентификационен код / UIC" dataDxfId="13"/>
    <tableColumn id="4" name="Отраслова принадлежност КИД / Economic activity code" dataDxfId="12"/>
    <tableColumn id="5" name="Дата на сключване на договора / _x000a_Operation start date" dataDxfId="11"/>
    <tableColumn id="6" name="Продължителност на изпълнение (в месеци) / _x000a_Period of implementation (months)" dataDxfId="10" dataCellStyle="Normal 2"/>
    <tableColumn id="7" name="Дата на планирано приключване на изпълнението / _x000a_Expected date of completion" dataDxfId="9">
      <calculatedColumnFormula>E4+(F4*31)</calculatedColumnFormula>
    </tableColumn>
    <tableColumn id="8" name="Обобщение на операцията / _x000a_Summary of the operation" dataDxfId="8"/>
    <tableColumn id="9" name="Наименование на проекта /_x000a_Name of operation " dataDxfId="7"/>
    <tableColumn id="10" name="Място на изпълнение / Place of implementation" dataDxfId="6"/>
    <tableColumn id="11" name="Област на интервенция / _x000a_Category of intervention" dataDxfId="5"/>
    <tableColumn id="12" name="Общ размер на допустимите разходи (в лева) /Total eligible expenditure (in BGN)" dataDxfId="4"/>
    <tableColumn id="13" name="Размер на БФП (в лева) / Amount of the grant (in BGN)" dataDxfId="3"/>
    <tableColumn id="16" name="Размер на съфинансирането от бенефициера (в лева) / Amount of contribution by the beneficiary (in BGN)" dataDxfId="2" dataCellStyle="Normal 4">
      <calculatedColumnFormula>L4-M4</calculatedColumnFormula>
    </tableColumn>
    <tableColumn id="15" name="Размер на съфинансирането от Съюза (в лева) / Union co-financing (in BGN)" dataDxfId="1">
      <calculatedColumnFormula>Table1[[#This Row],[Размер на БФП (в лева) / Amount of the grant (in BGN)]]*0.85</calculatedColumnFormula>
    </tableColumn>
    <tableColumn id="14" name="Процент на съфинансиране от Съюза /Union co-financing rate" dataDxfId="0">
      <calculatedColumnFormula>Table1[[#This Row],[Размер на съфинансирането от Съюза (в лева) / Union co-financing (in BGN)]]/Table1[[#This Row],[Размер на БФП (в лева) / Amount of the grant (in BGN)]]</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
  <sheetViews>
    <sheetView tabSelected="1" topLeftCell="F2" zoomScale="80" zoomScaleNormal="80" zoomScaleSheetLayoutView="70" workbookViewId="0">
      <pane ySplit="2" topLeftCell="A4" activePane="bottomLeft" state="frozen"/>
      <selection activeCell="A2" sqref="A2"/>
      <selection pane="bottomLeft" activeCell="M4" sqref="M4:M8"/>
    </sheetView>
  </sheetViews>
  <sheetFormatPr defaultRowHeight="11.25" x14ac:dyDescent="0.2"/>
  <cols>
    <col min="1" max="1" width="20.42578125" style="2" customWidth="1"/>
    <col min="2" max="2" width="14.42578125" style="3" customWidth="1"/>
    <col min="3" max="3" width="13.5703125" style="4" customWidth="1"/>
    <col min="4" max="4" width="18.42578125" style="2" customWidth="1"/>
    <col min="5" max="5" width="16.28515625" style="2" customWidth="1"/>
    <col min="6" max="6" width="17" style="2" customWidth="1"/>
    <col min="7" max="7" width="19" style="10" customWidth="1"/>
    <col min="8" max="8" width="55.140625" style="2" customWidth="1"/>
    <col min="9" max="9" width="26.28515625" style="2" customWidth="1"/>
    <col min="10" max="10" width="16.7109375" style="2" customWidth="1"/>
    <col min="11" max="11" width="22.7109375" style="1" customWidth="1"/>
    <col min="12" max="12" width="18.28515625" style="4" customWidth="1"/>
    <col min="13" max="13" width="18.85546875" style="4" customWidth="1"/>
    <col min="14" max="15" width="18.28515625" style="4" customWidth="1"/>
    <col min="16" max="16" width="18.7109375" style="4" customWidth="1"/>
    <col min="17" max="16384" width="9.140625" style="2"/>
  </cols>
  <sheetData>
    <row r="1" spans="1:17" ht="253.5" customHeight="1" x14ac:dyDescent="0.2">
      <c r="A1" s="45" t="s">
        <v>16</v>
      </c>
      <c r="B1" s="46"/>
      <c r="C1" s="46"/>
      <c r="D1" s="46"/>
      <c r="E1" s="46"/>
      <c r="F1" s="46"/>
      <c r="G1" s="46"/>
      <c r="H1" s="46"/>
      <c r="I1" s="46"/>
      <c r="J1" s="46"/>
      <c r="K1" s="46"/>
      <c r="L1" s="46"/>
      <c r="M1" s="46"/>
      <c r="N1" s="46"/>
      <c r="O1" s="46"/>
      <c r="P1" s="46"/>
    </row>
    <row r="2" spans="1:17" ht="187.5" customHeight="1" x14ac:dyDescent="0.2">
      <c r="A2" s="45" t="s">
        <v>16</v>
      </c>
      <c r="B2" s="46"/>
      <c r="C2" s="46"/>
      <c r="D2" s="46"/>
      <c r="E2" s="46"/>
      <c r="F2" s="46"/>
      <c r="G2" s="46"/>
      <c r="H2" s="46"/>
      <c r="I2" s="46"/>
      <c r="J2" s="46"/>
      <c r="K2" s="46"/>
      <c r="L2" s="46"/>
      <c r="M2" s="46"/>
      <c r="N2" s="46"/>
      <c r="O2" s="46"/>
      <c r="P2" s="46"/>
    </row>
    <row r="3" spans="1:17" s="8" customFormat="1" ht="73.5" customHeight="1" x14ac:dyDescent="0.2">
      <c r="A3" s="14" t="s">
        <v>0</v>
      </c>
      <c r="B3" s="6" t="s">
        <v>1</v>
      </c>
      <c r="C3" s="6" t="s">
        <v>2</v>
      </c>
      <c r="D3" s="6" t="s">
        <v>3</v>
      </c>
      <c r="E3" s="6" t="s">
        <v>8</v>
      </c>
      <c r="F3" s="12" t="s">
        <v>9</v>
      </c>
      <c r="G3" s="9" t="s">
        <v>10</v>
      </c>
      <c r="H3" s="6" t="s">
        <v>4</v>
      </c>
      <c r="I3" s="6" t="s">
        <v>11</v>
      </c>
      <c r="J3" s="6" t="s">
        <v>5</v>
      </c>
      <c r="K3" s="6" t="s">
        <v>13</v>
      </c>
      <c r="L3" s="6" t="s">
        <v>12</v>
      </c>
      <c r="M3" s="6" t="s">
        <v>6</v>
      </c>
      <c r="N3" s="7" t="s">
        <v>7</v>
      </c>
      <c r="O3" s="7" t="s">
        <v>14</v>
      </c>
      <c r="P3" s="7" t="s">
        <v>15</v>
      </c>
    </row>
    <row r="4" spans="1:17" s="8" customFormat="1" ht="51" customHeight="1" x14ac:dyDescent="0.2">
      <c r="A4" s="16" t="s">
        <v>23</v>
      </c>
      <c r="B4" s="16" t="s">
        <v>22</v>
      </c>
      <c r="C4" s="17">
        <v>200711976</v>
      </c>
      <c r="D4" s="18" t="s">
        <v>27</v>
      </c>
      <c r="E4" s="19">
        <v>43882</v>
      </c>
      <c r="F4" s="20" t="s">
        <v>19</v>
      </c>
      <c r="G4" s="28">
        <v>44337</v>
      </c>
      <c r="H4" s="21" t="s">
        <v>28</v>
      </c>
      <c r="I4" s="22" t="s">
        <v>25</v>
      </c>
      <c r="J4" s="23" t="s">
        <v>26</v>
      </c>
      <c r="K4" s="24" t="s">
        <v>17</v>
      </c>
      <c r="L4" s="25">
        <v>391166</v>
      </c>
      <c r="M4" s="25">
        <v>352049.4</v>
      </c>
      <c r="N4" s="26">
        <v>39116.6</v>
      </c>
      <c r="O4" s="27">
        <v>299241.99</v>
      </c>
      <c r="P4" s="15">
        <v>0.85</v>
      </c>
    </row>
    <row r="5" spans="1:17" s="8" customFormat="1" ht="51" customHeight="1" x14ac:dyDescent="0.2">
      <c r="A5" s="16" t="s">
        <v>24</v>
      </c>
      <c r="B5" s="16" t="s">
        <v>29</v>
      </c>
      <c r="C5" s="17">
        <v>822116937</v>
      </c>
      <c r="D5" s="18" t="s">
        <v>18</v>
      </c>
      <c r="E5" s="19">
        <v>43882</v>
      </c>
      <c r="F5" s="20" t="s">
        <v>20</v>
      </c>
      <c r="G5" s="28">
        <v>44429</v>
      </c>
      <c r="H5" s="21" t="s">
        <v>32</v>
      </c>
      <c r="I5" s="22" t="s">
        <v>31</v>
      </c>
      <c r="J5" s="23" t="s">
        <v>33</v>
      </c>
      <c r="K5" s="24" t="s">
        <v>17</v>
      </c>
      <c r="L5" s="25">
        <v>387298.51</v>
      </c>
      <c r="M5" s="25">
        <v>348568.66</v>
      </c>
      <c r="N5" s="26">
        <v>38729.85</v>
      </c>
      <c r="O5" s="27">
        <v>296283.36</v>
      </c>
      <c r="P5" s="15">
        <v>0.85</v>
      </c>
    </row>
    <row r="6" spans="1:17" s="8" customFormat="1" ht="51" customHeight="1" x14ac:dyDescent="0.2">
      <c r="A6" s="16" t="s">
        <v>30</v>
      </c>
      <c r="B6" s="16" t="s">
        <v>34</v>
      </c>
      <c r="C6" s="17">
        <v>112037178</v>
      </c>
      <c r="D6" s="18" t="s">
        <v>37</v>
      </c>
      <c r="E6" s="19">
        <v>43882</v>
      </c>
      <c r="F6" s="20" t="s">
        <v>21</v>
      </c>
      <c r="G6" s="28">
        <v>44248</v>
      </c>
      <c r="H6" s="21" t="s">
        <v>36</v>
      </c>
      <c r="I6" s="22" t="s">
        <v>35</v>
      </c>
      <c r="J6" s="23" t="s">
        <v>33</v>
      </c>
      <c r="K6" s="24" t="s">
        <v>17</v>
      </c>
      <c r="L6" s="25">
        <v>145205.87</v>
      </c>
      <c r="M6" s="25">
        <v>130685.28</v>
      </c>
      <c r="N6" s="26">
        <v>14520.59</v>
      </c>
      <c r="O6" s="27">
        <f>Table1[[#This Row],[Размер на БФП (в лева) / Amount of the grant (in BGN)]]*0.85</f>
        <v>111082.488</v>
      </c>
      <c r="P6" s="44">
        <f>Table1[[#This Row],[Размер на съфинансирането от Съюза (в лева) / Union co-financing (in BGN)]]/Table1[[#This Row],[Размер на БФП (в лева) / Amount of the grant (in BGN)]]</f>
        <v>0.85</v>
      </c>
    </row>
    <row r="7" spans="1:17" s="8" customFormat="1" ht="51" customHeight="1" x14ac:dyDescent="0.2">
      <c r="A7" s="16" t="s">
        <v>38</v>
      </c>
      <c r="B7" s="16" t="s">
        <v>39</v>
      </c>
      <c r="C7" s="17">
        <v>112059235</v>
      </c>
      <c r="D7" s="18" t="s">
        <v>41</v>
      </c>
      <c r="E7" s="19">
        <v>43886</v>
      </c>
      <c r="F7" s="20" t="s">
        <v>43</v>
      </c>
      <c r="G7" s="28">
        <v>44190</v>
      </c>
      <c r="H7" s="21" t="s">
        <v>44</v>
      </c>
      <c r="I7" s="22" t="s">
        <v>40</v>
      </c>
      <c r="J7" s="23" t="s">
        <v>26</v>
      </c>
      <c r="K7" s="24" t="s">
        <v>17</v>
      </c>
      <c r="L7" s="25">
        <v>102102.78</v>
      </c>
      <c r="M7" s="25">
        <v>91892.5</v>
      </c>
      <c r="N7" s="26">
        <v>10210.280000000001</v>
      </c>
      <c r="O7" s="27">
        <v>78108.63</v>
      </c>
      <c r="P7" s="44">
        <v>0.85</v>
      </c>
    </row>
    <row r="8" spans="1:17" s="8" customFormat="1" ht="51" customHeight="1" x14ac:dyDescent="0.2">
      <c r="A8" s="16" t="s">
        <v>42</v>
      </c>
      <c r="B8" s="16" t="s">
        <v>45</v>
      </c>
      <c r="C8" s="17">
        <v>822120654</v>
      </c>
      <c r="D8" s="18" t="s">
        <v>37</v>
      </c>
      <c r="E8" s="19">
        <v>43885</v>
      </c>
      <c r="F8" s="20" t="s">
        <v>21</v>
      </c>
      <c r="G8" s="28">
        <v>44251</v>
      </c>
      <c r="H8" s="21" t="s">
        <v>48</v>
      </c>
      <c r="I8" s="22" t="s">
        <v>46</v>
      </c>
      <c r="J8" s="23" t="s">
        <v>47</v>
      </c>
      <c r="K8" s="24" t="s">
        <v>17</v>
      </c>
      <c r="L8" s="25">
        <v>231085.73</v>
      </c>
      <c r="M8" s="25">
        <v>207977.16</v>
      </c>
      <c r="N8" s="26">
        <f>L8-M8</f>
        <v>23108.570000000007</v>
      </c>
      <c r="O8" s="27">
        <f>Table1[[#This Row],[Размер на БФП (в лева) / Amount of the grant (in BGN)]]*0.85</f>
        <v>176780.58600000001</v>
      </c>
      <c r="P8" s="44">
        <f>Table1[[#This Row],[Размер на съфинансирането от Съюза (в лева) / Union co-financing (in BGN)]]/Table1[[#This Row],[Размер на БФП (в лева) / Amount of the grant (in BGN)]]</f>
        <v>0.85000000000000009</v>
      </c>
    </row>
    <row r="9" spans="1:17" s="8" customFormat="1" ht="15" x14ac:dyDescent="0.2">
      <c r="A9" s="30"/>
      <c r="B9" s="30"/>
      <c r="C9" s="31"/>
      <c r="D9" s="32"/>
      <c r="E9" s="33"/>
      <c r="F9" s="34"/>
      <c r="G9" s="35"/>
      <c r="H9" s="36"/>
      <c r="I9" s="29"/>
      <c r="J9" s="37"/>
      <c r="K9" s="38"/>
      <c r="L9" s="39"/>
      <c r="M9" s="40"/>
      <c r="N9" s="41"/>
      <c r="O9" s="42"/>
      <c r="P9" s="43"/>
    </row>
    <row r="10" spans="1:17" x14ac:dyDescent="0.2">
      <c r="A10" s="11"/>
      <c r="D10" s="11"/>
      <c r="E10" s="11"/>
      <c r="F10" s="11"/>
      <c r="G10" s="13"/>
      <c r="H10" s="11"/>
      <c r="I10" s="11"/>
      <c r="J10" s="11"/>
      <c r="K10" s="5"/>
      <c r="Q10" s="11"/>
    </row>
    <row r="11" spans="1:17" x14ac:dyDescent="0.2">
      <c r="A11" s="11"/>
      <c r="D11" s="11"/>
      <c r="E11" s="11"/>
      <c r="F11" s="11"/>
      <c r="I11" s="11"/>
      <c r="J11" s="11"/>
      <c r="K11" s="5"/>
      <c r="Q11" s="11"/>
    </row>
    <row r="12" spans="1:17" x14ac:dyDescent="0.2">
      <c r="A12" s="11"/>
      <c r="D12" s="11"/>
      <c r="E12" s="11"/>
      <c r="F12" s="11"/>
      <c r="I12" s="11"/>
      <c r="J12" s="11"/>
      <c r="K12" s="5"/>
      <c r="Q12" s="11"/>
    </row>
    <row r="13" spans="1:17" x14ac:dyDescent="0.2">
      <c r="I13" s="11"/>
      <c r="J13" s="11"/>
      <c r="K13" s="5"/>
      <c r="Q13" s="11"/>
    </row>
    <row r="14" spans="1:17" x14ac:dyDescent="0.2">
      <c r="I14" s="11"/>
      <c r="J14" s="11"/>
      <c r="K14" s="5"/>
      <c r="Q14" s="11"/>
    </row>
  </sheetData>
  <mergeCells count="2">
    <mergeCell ref="A1:P1"/>
    <mergeCell ref="A2:P2"/>
  </mergeCells>
  <phoneticPr fontId="21" type="noConversion"/>
  <pageMargins left="0.19685039370078741" right="0.11811023622047245" top="0.74803149606299213" bottom="0.55118110236220474" header="0.31496062992125984" footer="0.31496062992125984"/>
  <pageSetup paperSize="9" scale="44" fitToHeight="0" orientation="landscape" horizontalDpi="4294967294" verticalDpi="4294967294" r:id="rId1"/>
  <headerFooter alignWithMargins="0"/>
  <colBreaks count="1" manualBreakCount="1">
    <brk id="16" max="1048575" man="1"/>
  </col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IANMSP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 Nenova</dc:creator>
  <cp:lastModifiedBy>User</cp:lastModifiedBy>
  <cp:lastPrinted>2019-06-05T14:00:00Z</cp:lastPrinted>
  <dcterms:created xsi:type="dcterms:W3CDTF">2008-09-17T07:28:51Z</dcterms:created>
  <dcterms:modified xsi:type="dcterms:W3CDTF">2020-03-09T12:28:28Z</dcterms:modified>
</cp:coreProperties>
</file>