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0" windowWidth="20490" windowHeight="7155"/>
  </bookViews>
  <sheets>
    <sheet name="Sheet1" sheetId="1" r:id="rId1"/>
  </sheets>
  <definedNames>
    <definedName name="_xlnm.Print_Area" localSheetId="0">Sheet1!$A$1:$P$8</definedName>
  </definedNames>
  <calcPr calcId="145621"/>
</workbook>
</file>

<file path=xl/calcChain.xml><?xml version="1.0" encoding="utf-8"?>
<calcChain xmlns="http://schemas.openxmlformats.org/spreadsheetml/2006/main">
  <c r="N8" i="1" l="1"/>
  <c r="O8" i="1"/>
  <c r="P8" i="1"/>
  <c r="O6" i="1" l="1"/>
  <c r="P6" i="1" l="1"/>
</calcChain>
</file>

<file path=xl/sharedStrings.xml><?xml version="1.0" encoding="utf-8"?>
<sst xmlns="http://schemas.openxmlformats.org/spreadsheetml/2006/main" count="58" uniqueCount="49">
  <si>
    <t xml:space="preserve"> Номер на проектното досие / Reference number of project proposal</t>
  </si>
  <si>
    <t>Бенефициер /
Beneficiary</t>
  </si>
  <si>
    <t>Единен идентификационен код / UIC</t>
  </si>
  <si>
    <t>Отраслова принадлежност КИД / Economic activity code</t>
  </si>
  <si>
    <t>Обобщение на операцията / 
Summary of the operation</t>
  </si>
  <si>
    <t>Място на изпълнение / Place of implementation</t>
  </si>
  <si>
    <t>Размер на БФП (в лева) / Amount of the grant (in BGN)</t>
  </si>
  <si>
    <t>Размер на съфинансирането от бенефициера (в лева) / Amount of contribution by the beneficiary (in BGN)</t>
  </si>
  <si>
    <t>Дата на сключване на договора / 
Operation start date</t>
  </si>
  <si>
    <t>Продължителност на изпълнение (в месеци) / 
Period of implementation (months)</t>
  </si>
  <si>
    <t>Дата на планирано приключване на изпълнението / 
Expected date of completion</t>
  </si>
  <si>
    <t xml:space="preserve">Наименование на проекта /
Name of operation </t>
  </si>
  <si>
    <t>Общ размер на допустимите разходи (в лева) /Total eligible expenditure (in BGN)</t>
  </si>
  <si>
    <t>Област на интервенция / 
Category of intervention</t>
  </si>
  <si>
    <t>Размер на съфинансирането от Съюза (в лева) / Union co-financing (in BGN)</t>
  </si>
  <si>
    <t>Процент на съфинансиране от Съюза /Union co-financing rate</t>
  </si>
  <si>
    <t>Списък на операциите съгласно т.1 от Приложение XII  от РЕГЛАМЕНТ (ЕС) № 1303/2013 НА ЕВРОПЕЙСКИЯ ПАРЛАМЕНТ И НА СЪВЕТА
от 17 декември 2013 година за определяне на общоприложими разпоредби за Европейския фонд за регионално развитие,
Европейския социален фонд, Кохезионния фонд, Европейския земеделски фонд за развитие на
селските райони и Европейския фонд за морско дело и рибарство и за определяне на общи
разпоредби за Европейския фонд за регионално развитие, Европейския социален фонд,
Кохезионния фонд и Европейския фонд за морско дело и рибарство, и за отмяна на Регламент
(ЕО) № 1083/2006 на Съвета 
List of operations under point 1 of Annex XII of Regulation (EU) No 1303/2013 of the European Parliament and of the Council of 17 December 2013
 laying down common provisions on the European Regional Development Fund, the European Social Fund, the Cohesion Fund, the European Agricultural Fund for Rural Development 
and the European Maritime and Fisheries Fund and laying down general provisions on the European Regional Development Fund, the European Social Fund, 
the Cohesion Fund and the European Maritime and Fisheries Fund and repealing Council Regulation (EC) No 1083/2006</t>
  </si>
  <si>
    <t>097 Инициативи за водено от общностите местно развитие в градски и селски райони</t>
  </si>
  <si>
    <t>23.70 Рязане, профилиране и обработване на строителни и декоративни скални материали</t>
  </si>
  <si>
    <t>15</t>
  </si>
  <si>
    <t>18</t>
  </si>
  <si>
    <t>12</t>
  </si>
  <si>
    <t>КАДЬОВА-52 ЕООД</t>
  </si>
  <si>
    <t>BG16RFOP002-2.050-0008</t>
  </si>
  <si>
    <t>BG16RFOP002-2.050-0004</t>
  </si>
  <si>
    <t>Подобряване на производствения капацитет в "Кадьова-52" ЕООД</t>
  </si>
  <si>
    <t xml:space="preserve">гр.Велинград
</t>
  </si>
  <si>
    <t>10.71 Производство на хляб, хлебни и пресни сладкарски изделия</t>
  </si>
  <si>
    <t>"Кадьова-52" ЕООД е регистрирано през 2009г. със седалище и адрес на управление в гр. Велинград, ул. "Никола Вапцаров" 7 и е специализирано в производството на хляб и хлебни изделия с код на икономическа дейност 10.71 по КИД 2008. Дружеството е лидер на местния пазар в областта на хлебните и тестени изделия и разполага със собствена производствена база в гр. Велинград, както и добре развита търговска мрежа.</t>
  </si>
  <si>
    <t>МИНЕРАЛИ - М ООД</t>
  </si>
  <si>
    <t>BG16RFOP002-2.050-0002</t>
  </si>
  <si>
    <t>Повишаване конкурентноспособността на МИНЕРАЛИ – М ООД чрез технологична модернизация</t>
  </si>
  <si>
    <t xml:space="preserve">Настоящето проектно предложение предвижда технологична модернизация в МИНЕРАЛИ - М ООД посредством закупуване и въвеждане в експлоатация на иновативно, високотехнологично оборудване /МАШИНА ЗА РЯЗАНЕ и ПРОФИЛИРАНЕ с цифрово управление на 5 интерполирани оси с въртяща се на 362° глава/. </t>
  </si>
  <si>
    <t>гр.Велинград</t>
  </si>
  <si>
    <t>ПРЕМИЕРА - 257 ООД</t>
  </si>
  <si>
    <t>Модернизация на производствения процес в Премиера-257“ ООД”</t>
  </si>
  <si>
    <t>"Премиера-257" ООД е дружество с дългогодишна история в сферата на хранително-вкусовата промишленост.Развитието и повишаването на конкурентоспособността на предприятието е свързано с добър търговски вид на продуктите, както и с нисък разход за тяхното производство. Компанията се стреми да осигури дългосрочно и устойчиво развитие на предприятието на пазара на сладкарски изделия, чрез технологично обновление и модернизиране на производствените мощности и подобряване на харектеристиките и качеството на вече съществуващите продукти.</t>
  </si>
  <si>
    <t>10.72 Производство на сухари, бисквити и сухи сладкарски изделия</t>
  </si>
  <si>
    <t>BG16RFOP002-2.050-0006</t>
  </si>
  <si>
    <t>ХЕМУС ООД</t>
  </si>
  <si>
    <t>„ДИГИТАЛИЗАЦИЯ НА ТРАДИЦИОННОТО ПРОИЗВОДСТВО В ХЕМУС ООД”</t>
  </si>
  <si>
    <t>13.93 Производство на килими и текстилни подови настилки</t>
  </si>
  <si>
    <t>BG16RFOP002-2.050-0001</t>
  </si>
  <si>
    <t>10</t>
  </si>
  <si>
    <t xml:space="preserve">Фирма „Хемус” ООД работи вече 20 години, като развива дейността си изцяло в творческата индустрия, изработвайки продукти с културно национално, европейско и световно значение. Изработват се главно дизайнерски килими от 16-18 век. </t>
  </si>
  <si>
    <t xml:space="preserve">БОРСА ЕООД </t>
  </si>
  <si>
    <t>Подобряване на производствения капацитет на "Борса"ЕООД</t>
  </si>
  <si>
    <t>гр.Септември</t>
  </si>
  <si>
    <t>“БОРСА” ЕООД е създадена през 1995 г. в град Септември, област Пазарджик и се занимава с производство на сладки и закуски. Основната дейност на фирмата е КИД 10.72 „Производство на сухари, бисквити и сухи сладкарски изделия”. Фирмата има собствени производствени цехове, оборудвани с машини и поточни линии.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</si>
</sst>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yy\ &quot;г.&quot;;@"/>
    <numFmt numFmtId="165" formatCode="#,##0.00\ &quot;лв.&quot;"/>
  </numFmts>
  <fonts count="31" x14ac:knownFonts="1">
    <font>
      <sz val="10"/>
      <name val="Arial"/>
      <charset val="204"/>
    </font>
    <font>
      <sz val="10"/>
      <name val="Arial"/>
      <family val="2"/>
      <charset val="204"/>
    </font>
    <font>
      <sz val="8"/>
      <color indexed="8"/>
      <name val="Arial"/>
      <family val="2"/>
      <charset val="204"/>
    </font>
    <font>
      <sz val="8"/>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8"/>
      <name val="Arial"/>
      <family val="2"/>
      <charset val="204"/>
    </font>
    <font>
      <b/>
      <sz val="9"/>
      <color indexed="8"/>
      <name val="Arial"/>
      <family val="2"/>
      <charset val="204"/>
    </font>
    <font>
      <sz val="11"/>
      <color rgb="FF000000"/>
      <name val="Calibri"/>
      <family val="2"/>
    </font>
    <font>
      <b/>
      <sz val="8"/>
      <color indexed="8"/>
      <name val="Arial"/>
      <family val="2"/>
      <charset val="204"/>
    </font>
    <font>
      <sz val="10"/>
      <color indexed="8"/>
      <name val="Arial"/>
      <family val="2"/>
      <charset val="204"/>
    </font>
    <font>
      <b/>
      <sz val="12"/>
      <color indexed="8"/>
      <name val="Arial"/>
      <family val="2"/>
      <charset val="204"/>
    </font>
    <font>
      <sz val="10"/>
      <color theme="1"/>
      <name val="Arial"/>
      <family val="2"/>
      <charset val="204"/>
    </font>
    <font>
      <sz val="10"/>
      <color rgb="FF000000"/>
      <name val="Arial"/>
      <family val="2"/>
      <charset val="204"/>
    </font>
    <font>
      <sz val="10"/>
      <name val="Arial Unicode MS"/>
      <family val="2"/>
      <charset val="204"/>
    </font>
    <font>
      <b/>
      <sz val="8"/>
      <name val="Arial"/>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48">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3" fillId="0" borderId="0" applyBorder="0"/>
    <xf numFmtId="0" fontId="23" fillId="0" borderId="0" applyBorder="0"/>
    <xf numFmtId="0" fontId="23" fillId="0" borderId="0" applyBorder="0"/>
    <xf numFmtId="0" fontId="1"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23" fillId="0" borderId="0" applyBorder="0"/>
    <xf numFmtId="0" fontId="23" fillId="0" borderId="0" applyBorder="0"/>
    <xf numFmtId="0" fontId="1" fillId="0" borderId="0"/>
  </cellStyleXfs>
  <cellXfs count="47">
    <xf numFmtId="0" fontId="0" fillId="0" borderId="0" xfId="0"/>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2" fillId="0" borderId="0" xfId="0" applyFont="1" applyBorder="1" applyAlignment="1">
      <alignment horizontal="center" vertical="center" wrapText="1"/>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 fillId="0" borderId="0" xfId="0" applyFont="1" applyFill="1" applyAlignment="1">
      <alignment horizontal="center" vertical="center" wrapText="1"/>
    </xf>
    <xf numFmtId="49" fontId="22" fillId="0" borderId="10" xfId="0" applyNumberFormat="1" applyFont="1" applyFill="1" applyBorder="1" applyAlignment="1">
      <alignment horizontal="center" vertical="center" wrapText="1"/>
    </xf>
    <xf numFmtId="49" fontId="2" fillId="0" borderId="0" xfId="0" applyNumberFormat="1" applyFont="1" applyAlignment="1">
      <alignment horizontal="center" vertical="center"/>
    </xf>
    <xf numFmtId="0" fontId="2" fillId="0" borderId="0" xfId="0" applyFont="1" applyBorder="1" applyAlignment="1">
      <alignment horizontal="center" vertical="center"/>
    </xf>
    <xf numFmtId="0" fontId="24" fillId="0" borderId="10" xfId="0" applyFont="1" applyFill="1" applyBorder="1" applyAlignment="1">
      <alignment horizontal="center" vertical="center" wrapText="1"/>
    </xf>
    <xf numFmtId="49" fontId="2" fillId="0" borderId="0" xfId="0" applyNumberFormat="1" applyFont="1" applyBorder="1" applyAlignment="1">
      <alignment horizontal="center" vertical="center"/>
    </xf>
    <xf numFmtId="0" fontId="22" fillId="0" borderId="11" xfId="0" applyFont="1" applyFill="1" applyBorder="1" applyAlignment="1">
      <alignment horizontal="center" vertical="center" wrapText="1"/>
    </xf>
    <xf numFmtId="9" fontId="1" fillId="0" borderId="13" xfId="0" applyNumberFormat="1" applyFont="1" applyFill="1" applyBorder="1" applyAlignment="1">
      <alignment horizontal="center" vertical="center" wrapText="1"/>
    </xf>
    <xf numFmtId="49" fontId="28" fillId="0" borderId="11" xfId="39" applyNumberFormat="1" applyFont="1" applyFill="1" applyBorder="1" applyAlignment="1" applyProtection="1">
      <alignment horizontal="center" vertical="center" wrapText="1"/>
    </xf>
    <xf numFmtId="0" fontId="1" fillId="0" borderId="11" xfId="46" applyNumberFormat="1" applyFont="1" applyFill="1" applyBorder="1" applyAlignment="1" applyProtection="1">
      <alignment horizontal="center" vertical="center"/>
    </xf>
    <xf numFmtId="0" fontId="25" fillId="0" borderId="11" xfId="0" applyNumberFormat="1" applyFont="1" applyFill="1" applyBorder="1" applyAlignment="1" applyProtection="1">
      <alignment horizontal="center" vertical="center" wrapText="1"/>
    </xf>
    <xf numFmtId="164" fontId="25" fillId="0" borderId="11" xfId="38" applyNumberFormat="1" applyFont="1" applyFill="1" applyBorder="1" applyAlignment="1">
      <alignment horizontal="center" vertical="center" wrapText="1"/>
    </xf>
    <xf numFmtId="49" fontId="28" fillId="0" borderId="11" xfId="45" applyNumberFormat="1" applyFont="1" applyFill="1" applyBorder="1" applyAlignment="1" applyProtection="1">
      <alignment horizontal="center" vertical="center" wrapText="1"/>
    </xf>
    <xf numFmtId="0" fontId="25" fillId="0" borderId="11" xfId="0" applyFont="1" applyFill="1" applyBorder="1" applyAlignment="1">
      <alignment horizontal="center" vertical="center" wrapText="1"/>
    </xf>
    <xf numFmtId="49" fontId="28" fillId="0" borderId="11" xfId="0" applyNumberFormat="1" applyFont="1" applyFill="1" applyBorder="1" applyAlignment="1" applyProtection="1">
      <alignment horizontal="center" vertical="center" wrapText="1"/>
    </xf>
    <xf numFmtId="0" fontId="25" fillId="0" borderId="11" xfId="46" applyNumberFormat="1" applyFont="1" applyFill="1" applyBorder="1" applyAlignment="1" applyProtection="1">
      <alignment horizontal="center" vertical="center" wrapText="1"/>
    </xf>
    <xf numFmtId="0" fontId="25" fillId="24" borderId="11" xfId="0" applyFont="1" applyFill="1" applyBorder="1" applyAlignment="1">
      <alignment horizontal="center" vertical="center" wrapText="1"/>
    </xf>
    <xf numFmtId="165" fontId="1" fillId="0" borderId="11" xfId="37" applyNumberFormat="1" applyFont="1" applyFill="1" applyBorder="1" applyAlignment="1" applyProtection="1">
      <alignment horizontal="center" vertical="center"/>
    </xf>
    <xf numFmtId="165" fontId="27" fillId="0" borderId="11" xfId="38" applyNumberFormat="1" applyFont="1" applyFill="1" applyBorder="1" applyAlignment="1" applyProtection="1">
      <alignment horizontal="center" vertical="center" wrapText="1"/>
    </xf>
    <xf numFmtId="165" fontId="28" fillId="0" borderId="11" xfId="0" applyNumberFormat="1" applyFont="1" applyFill="1" applyBorder="1" applyAlignment="1" applyProtection="1">
      <alignment vertical="center" wrapText="1"/>
    </xf>
    <xf numFmtId="14" fontId="25" fillId="0" borderId="11" xfId="0" applyNumberFormat="1" applyFont="1" applyFill="1" applyBorder="1" applyAlignment="1">
      <alignment horizontal="center" vertical="center" wrapText="1"/>
    </xf>
    <xf numFmtId="0" fontId="29" fillId="0" borderId="0" xfId="0" applyFont="1" applyAlignment="1">
      <alignment vertical="center" wrapText="1"/>
    </xf>
    <xf numFmtId="49" fontId="28" fillId="0" borderId="0" xfId="39" applyNumberFormat="1" applyFont="1" applyFill="1" applyBorder="1" applyAlignment="1" applyProtection="1">
      <alignment horizontal="center" vertical="center" wrapText="1"/>
    </xf>
    <xf numFmtId="0" fontId="1" fillId="0" borderId="0" xfId="46" applyNumberFormat="1" applyFont="1" applyFill="1" applyBorder="1" applyAlignment="1" applyProtection="1">
      <alignment horizontal="center" vertical="center"/>
    </xf>
    <xf numFmtId="0" fontId="25" fillId="0" borderId="0" xfId="0" applyNumberFormat="1" applyFont="1" applyFill="1" applyBorder="1" applyAlignment="1" applyProtection="1">
      <alignment horizontal="center" vertical="center" wrapText="1"/>
    </xf>
    <xf numFmtId="164" fontId="25" fillId="0" borderId="0" xfId="38" applyNumberFormat="1" applyFont="1" applyFill="1" applyBorder="1" applyAlignment="1">
      <alignment horizontal="center" vertical="center" wrapText="1"/>
    </xf>
    <xf numFmtId="49" fontId="28" fillId="0" borderId="0" xfId="45" applyNumberFormat="1" applyFont="1" applyFill="1" applyBorder="1" applyAlignment="1" applyProtection="1">
      <alignment horizontal="center" vertical="center" wrapText="1"/>
    </xf>
    <xf numFmtId="14" fontId="25" fillId="0" borderId="0" xfId="0" applyNumberFormat="1"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0" xfId="46" applyNumberFormat="1" applyFont="1" applyFill="1" applyBorder="1" applyAlignment="1" applyProtection="1">
      <alignment horizontal="center" vertical="center" wrapText="1"/>
    </xf>
    <xf numFmtId="0" fontId="25" fillId="24" borderId="0" xfId="0" applyFont="1" applyFill="1" applyBorder="1" applyAlignment="1">
      <alignment horizontal="center" vertical="center" wrapText="1"/>
    </xf>
    <xf numFmtId="165" fontId="1" fillId="0" borderId="0" xfId="37" applyNumberFormat="1" applyFont="1" applyFill="1" applyBorder="1" applyAlignment="1" applyProtection="1">
      <alignment horizontal="center" vertical="center" wrapText="1"/>
    </xf>
    <xf numFmtId="165" fontId="1" fillId="0" borderId="0" xfId="37" applyNumberFormat="1" applyFont="1" applyFill="1" applyBorder="1" applyAlignment="1" applyProtection="1">
      <alignment horizontal="center" vertical="center"/>
    </xf>
    <xf numFmtId="165" fontId="27" fillId="0" borderId="0" xfId="38" applyNumberFormat="1" applyFont="1" applyFill="1" applyBorder="1" applyAlignment="1" applyProtection="1">
      <alignment horizontal="center" vertical="center" wrapText="1"/>
    </xf>
    <xf numFmtId="165" fontId="28" fillId="0" borderId="0" xfId="0" applyNumberFormat="1" applyFont="1" applyFill="1" applyBorder="1" applyAlignment="1" applyProtection="1">
      <alignment vertical="center" wrapText="1"/>
    </xf>
    <xf numFmtId="9" fontId="1" fillId="0" borderId="0" xfId="0" applyNumberFormat="1" applyFont="1" applyFill="1" applyBorder="1" applyAlignment="1">
      <alignment horizontal="center" vertical="center" wrapText="1"/>
    </xf>
    <xf numFmtId="9" fontId="30" fillId="0" borderId="13" xfId="0" applyNumberFormat="1" applyFont="1" applyFill="1" applyBorder="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horizontal="center" vertical="center"/>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5"/>
    <cellStyle name="Normal 2 2" xfId="46"/>
    <cellStyle name="Normal 3" xfId="37"/>
    <cellStyle name="Normal 4" xfId="38"/>
    <cellStyle name="Normal 5" xfId="39"/>
    <cellStyle name="Normal 7" xfId="47"/>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21">
    <dxf>
      <font>
        <b/>
        <i val="0"/>
        <strike val="0"/>
        <condense val="0"/>
        <extend val="0"/>
        <outline val="0"/>
        <shadow val="0"/>
        <u val="none"/>
        <vertAlign val="baseline"/>
        <sz val="8"/>
        <color auto="1"/>
        <name val="Arial"/>
        <scheme val="none"/>
      </font>
      <numFmt numFmtId="13" formatCode="0%"/>
      <fill>
        <patternFill patternType="none">
          <fgColor indexed="64"/>
          <bgColor theme="0"/>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8"/>
        <color rgb="FF000000"/>
        <name val="Arial"/>
        <scheme val="none"/>
      </font>
      <numFmt numFmtId="165" formatCode="#,##0.00\ &quot;лв.&quot;"/>
      <fill>
        <patternFill patternType="none">
          <fgColor indexed="64"/>
          <bgColor theme="0"/>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theme="1"/>
        <name val="Verdana"/>
        <scheme val="none"/>
      </font>
      <numFmt numFmtId="4" formatCode="#,##0.00"/>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Verdana"/>
        <scheme val="none"/>
      </font>
      <numFmt numFmtId="166"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Verdana"/>
        <scheme val="none"/>
      </font>
      <numFmt numFmtId="166" formatCode="#,##0.00\ _л_в"/>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167" formatCode="mmm/yyyy"/>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indexed="8"/>
        <name val="Arial"/>
        <scheme val="none"/>
      </font>
      <numFmt numFmtId="164" formatCode="d\.m\.yyyy\ &quot;г.&quot;;@"/>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indexed="8"/>
        <name val="Arial"/>
        <scheme val="none"/>
      </font>
      <numFmt numFmtId="0" formatCode="General"/>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auto="1"/>
        <name val="Arial"/>
        <scheme val="none"/>
      </font>
      <numFmt numFmtId="0" formatCode="General"/>
      <fill>
        <patternFill patternType="none">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8"/>
        <color rgb="FF000000"/>
        <name val="Verdana"/>
        <scheme val="none"/>
      </font>
      <numFmt numFmtId="30" formatCode="@"/>
      <fill>
        <patternFill patternType="none">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8"/>
        <color auto="1"/>
        <name val="Arial"/>
        <scheme val="none"/>
      </font>
      <fill>
        <patternFill patternType="none">
          <fgColor indexed="64"/>
          <bgColor theme="0"/>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9"/>
        <color indexed="8"/>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Table1" displayName="Table1" ref="A3:P8" totalsRowShown="0" headerRowDxfId="20" dataDxfId="18" headerRowBorderDxfId="19" tableBorderDxfId="17" totalsRowBorderDxfId="16">
  <tableColumns count="16">
    <tableColumn id="1" name=" Номер на проектното досие / Reference number of project proposal" dataDxfId="15" dataCellStyle="Normal 5"/>
    <tableColumn id="2" name="Бенефициер /_x000a_Beneficiary" dataDxfId="14" dataCellStyle="Normal 5"/>
    <tableColumn id="3" name="Единен идентификационен код / UIC" dataDxfId="13"/>
    <tableColumn id="4" name="Отраслова принадлежност КИД / Economic activity code" dataDxfId="12"/>
    <tableColumn id="5" name="Дата на сключване на договора / _x000a_Operation start date" dataDxfId="11"/>
    <tableColumn id="6" name="Продължителност на изпълнение (в месеци) / _x000a_Period of implementation (months)" dataDxfId="10" dataCellStyle="Normal 2"/>
    <tableColumn id="7" name="Дата на планирано приключване на изпълнението / _x000a_Expected date of completion" dataDxfId="9">
      <calculatedColumnFormula>E4+(F4*31)</calculatedColumnFormula>
    </tableColumn>
    <tableColumn id="8" name="Обобщение на операцията / _x000a_Summary of the operation" dataDxfId="8"/>
    <tableColumn id="9" name="Наименование на проекта /_x000a_Name of operation " dataDxfId="7"/>
    <tableColumn id="10" name="Място на изпълнение / Place of implementation" dataDxfId="6"/>
    <tableColumn id="11" name="Област на интервенция / _x000a_Category of intervention" dataDxfId="5"/>
    <tableColumn id="12" name="Общ размер на допустимите разходи (в лева) /Total eligible expenditure (in BGN)" dataDxfId="4"/>
    <tableColumn id="13" name="Размер на БФП (в лева) / Amount of the grant (in BGN)" dataDxfId="3"/>
    <tableColumn id="16" name="Размер на съфинансирането от бенефициера (в лева) / Amount of contribution by the beneficiary (in BGN)" dataDxfId="2" dataCellStyle="Normal 4">
      <calculatedColumnFormula>L4-M4</calculatedColumnFormula>
    </tableColumn>
    <tableColumn id="15" name="Размер на съфинансирането от Съюза (в лева) / Union co-financing (in BGN)" dataDxfId="1">
      <calculatedColumnFormula>Table1[[#This Row],[Размер на БФП (в лева) / Amount of the grant (in BGN)]]*0.85</calculatedColumnFormula>
    </tableColumn>
    <tableColumn id="14" name="Процент на съфинансиране от Съюза /Union co-financing rate" dataDxfId="0">
      <calculatedColumnFormula>Table1[[#This Row],[Размер на съфинансирането от Съюза (в лева) / Union co-financing (in BGN)]]/Table1[[#This Row],[Размер на БФП (в лева) / Amount of the grant (in BGN)]]</calculatedColumnFormula>
    </tableColumn>
  </tableColumns>
  <tableStyleInfo name="TableStyleMedium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tabSelected="1" topLeftCell="F2" zoomScale="80" zoomScaleNormal="80" zoomScaleSheetLayoutView="70" workbookViewId="0">
      <pane ySplit="2" topLeftCell="A4" activePane="bottomLeft" state="frozen"/>
      <selection activeCell="A2" sqref="A2"/>
      <selection pane="bottomLeft" activeCell="M4" sqref="M4:M8"/>
    </sheetView>
  </sheetViews>
  <sheetFormatPr defaultRowHeight="11.25" x14ac:dyDescent="0.2"/>
  <cols>
    <col min="1" max="1" width="20.42578125" style="2" customWidth="1"/>
    <col min="2" max="2" width="14.42578125" style="3" customWidth="1"/>
    <col min="3" max="3" width="13.5703125" style="4" customWidth="1"/>
    <col min="4" max="4" width="18.42578125" style="2" customWidth="1"/>
    <col min="5" max="5" width="16.28515625" style="2" customWidth="1"/>
    <col min="6" max="6" width="17" style="2" customWidth="1"/>
    <col min="7" max="7" width="19" style="10" customWidth="1"/>
    <col min="8" max="8" width="55.140625" style="2" customWidth="1"/>
    <col min="9" max="9" width="26.28515625" style="2" customWidth="1"/>
    <col min="10" max="10" width="16.7109375" style="2" customWidth="1"/>
    <col min="11" max="11" width="22.7109375" style="1" customWidth="1"/>
    <col min="12" max="12" width="18.28515625" style="4" customWidth="1"/>
    <col min="13" max="13" width="18.85546875" style="4" customWidth="1"/>
    <col min="14" max="15" width="18.28515625" style="4" customWidth="1"/>
    <col min="16" max="16" width="18.7109375" style="4" customWidth="1"/>
    <col min="17" max="16384" width="9.140625" style="2"/>
  </cols>
  <sheetData>
    <row r="1" spans="1:17" ht="253.5" customHeight="1" x14ac:dyDescent="0.2">
      <c r="A1" s="45" t="s">
        <v>16</v>
      </c>
      <c r="B1" s="46"/>
      <c r="C1" s="46"/>
      <c r="D1" s="46"/>
      <c r="E1" s="46"/>
      <c r="F1" s="46"/>
      <c r="G1" s="46"/>
      <c r="H1" s="46"/>
      <c r="I1" s="46"/>
      <c r="J1" s="46"/>
      <c r="K1" s="46"/>
      <c r="L1" s="46"/>
      <c r="M1" s="46"/>
      <c r="N1" s="46"/>
      <c r="O1" s="46"/>
      <c r="P1" s="46"/>
    </row>
    <row r="2" spans="1:17" ht="187.5" customHeight="1" x14ac:dyDescent="0.2">
      <c r="A2" s="45" t="s">
        <v>16</v>
      </c>
      <c r="B2" s="46"/>
      <c r="C2" s="46"/>
      <c r="D2" s="46"/>
      <c r="E2" s="46"/>
      <c r="F2" s="46"/>
      <c r="G2" s="46"/>
      <c r="H2" s="46"/>
      <c r="I2" s="46"/>
      <c r="J2" s="46"/>
      <c r="K2" s="46"/>
      <c r="L2" s="46"/>
      <c r="M2" s="46"/>
      <c r="N2" s="46"/>
      <c r="O2" s="46"/>
      <c r="P2" s="46"/>
    </row>
    <row r="3" spans="1:17" s="8" customFormat="1" ht="73.5" customHeight="1" x14ac:dyDescent="0.2">
      <c r="A3" s="14" t="s">
        <v>0</v>
      </c>
      <c r="B3" s="6" t="s">
        <v>1</v>
      </c>
      <c r="C3" s="6" t="s">
        <v>2</v>
      </c>
      <c r="D3" s="6" t="s">
        <v>3</v>
      </c>
      <c r="E3" s="6" t="s">
        <v>8</v>
      </c>
      <c r="F3" s="12" t="s">
        <v>9</v>
      </c>
      <c r="G3" s="9" t="s">
        <v>10</v>
      </c>
      <c r="H3" s="6" t="s">
        <v>4</v>
      </c>
      <c r="I3" s="6" t="s">
        <v>11</v>
      </c>
      <c r="J3" s="6" t="s">
        <v>5</v>
      </c>
      <c r="K3" s="6" t="s">
        <v>13</v>
      </c>
      <c r="L3" s="6" t="s">
        <v>12</v>
      </c>
      <c r="M3" s="6" t="s">
        <v>6</v>
      </c>
      <c r="N3" s="7" t="s">
        <v>7</v>
      </c>
      <c r="O3" s="7" t="s">
        <v>14</v>
      </c>
      <c r="P3" s="7" t="s">
        <v>15</v>
      </c>
    </row>
    <row r="4" spans="1:17" s="8" customFormat="1" ht="51" customHeight="1" x14ac:dyDescent="0.2">
      <c r="A4" s="16" t="s">
        <v>23</v>
      </c>
      <c r="B4" s="16" t="s">
        <v>22</v>
      </c>
      <c r="C4" s="17">
        <v>200711976</v>
      </c>
      <c r="D4" s="18" t="s">
        <v>27</v>
      </c>
      <c r="E4" s="19">
        <v>43882</v>
      </c>
      <c r="F4" s="20" t="s">
        <v>19</v>
      </c>
      <c r="G4" s="28">
        <v>44337</v>
      </c>
      <c r="H4" s="21" t="s">
        <v>28</v>
      </c>
      <c r="I4" s="22" t="s">
        <v>25</v>
      </c>
      <c r="J4" s="23" t="s">
        <v>26</v>
      </c>
      <c r="K4" s="24" t="s">
        <v>17</v>
      </c>
      <c r="L4" s="25">
        <v>391166</v>
      </c>
      <c r="M4" s="25">
        <v>352049.4</v>
      </c>
      <c r="N4" s="26">
        <v>39116.6</v>
      </c>
      <c r="O4" s="27">
        <v>299241.99</v>
      </c>
      <c r="P4" s="15">
        <v>0.85</v>
      </c>
    </row>
    <row r="5" spans="1:17" s="8" customFormat="1" ht="51" customHeight="1" x14ac:dyDescent="0.2">
      <c r="A5" s="16" t="s">
        <v>24</v>
      </c>
      <c r="B5" s="16" t="s">
        <v>29</v>
      </c>
      <c r="C5" s="17">
        <v>822116937</v>
      </c>
      <c r="D5" s="18" t="s">
        <v>18</v>
      </c>
      <c r="E5" s="19">
        <v>43882</v>
      </c>
      <c r="F5" s="20" t="s">
        <v>20</v>
      </c>
      <c r="G5" s="28">
        <v>44429</v>
      </c>
      <c r="H5" s="21" t="s">
        <v>32</v>
      </c>
      <c r="I5" s="22" t="s">
        <v>31</v>
      </c>
      <c r="J5" s="23" t="s">
        <v>33</v>
      </c>
      <c r="K5" s="24" t="s">
        <v>17</v>
      </c>
      <c r="L5" s="25">
        <v>387298.51</v>
      </c>
      <c r="M5" s="25">
        <v>348568.66</v>
      </c>
      <c r="N5" s="26">
        <v>38729.85</v>
      </c>
      <c r="O5" s="27">
        <v>296283.36</v>
      </c>
      <c r="P5" s="15">
        <v>0.85</v>
      </c>
    </row>
    <row r="6" spans="1:17" s="8" customFormat="1" ht="51" customHeight="1" x14ac:dyDescent="0.2">
      <c r="A6" s="16" t="s">
        <v>30</v>
      </c>
      <c r="B6" s="16" t="s">
        <v>34</v>
      </c>
      <c r="C6" s="17">
        <v>112037178</v>
      </c>
      <c r="D6" s="18" t="s">
        <v>37</v>
      </c>
      <c r="E6" s="19">
        <v>43882</v>
      </c>
      <c r="F6" s="20" t="s">
        <v>21</v>
      </c>
      <c r="G6" s="28">
        <v>44248</v>
      </c>
      <c r="H6" s="21" t="s">
        <v>36</v>
      </c>
      <c r="I6" s="22" t="s">
        <v>35</v>
      </c>
      <c r="J6" s="23" t="s">
        <v>33</v>
      </c>
      <c r="K6" s="24" t="s">
        <v>17</v>
      </c>
      <c r="L6" s="25">
        <v>145205.87</v>
      </c>
      <c r="M6" s="25">
        <v>130685.28</v>
      </c>
      <c r="N6" s="26">
        <v>14520.59</v>
      </c>
      <c r="O6" s="27">
        <f>Table1[[#This Row],[Размер на БФП (в лева) / Amount of the grant (in BGN)]]*0.85</f>
        <v>111082.488</v>
      </c>
      <c r="P6" s="44">
        <f>Table1[[#This Row],[Размер на съфинансирането от Съюза (в лева) / Union co-financing (in BGN)]]/Table1[[#This Row],[Размер на БФП (в лева) / Amount of the grant (in BGN)]]</f>
        <v>0.85</v>
      </c>
    </row>
    <row r="7" spans="1:17" s="8" customFormat="1" ht="51" customHeight="1" x14ac:dyDescent="0.2">
      <c r="A7" s="16" t="s">
        <v>38</v>
      </c>
      <c r="B7" s="16" t="s">
        <v>39</v>
      </c>
      <c r="C7" s="17">
        <v>112059235</v>
      </c>
      <c r="D7" s="18" t="s">
        <v>41</v>
      </c>
      <c r="E7" s="19">
        <v>43886</v>
      </c>
      <c r="F7" s="20" t="s">
        <v>43</v>
      </c>
      <c r="G7" s="28">
        <v>44190</v>
      </c>
      <c r="H7" s="21" t="s">
        <v>44</v>
      </c>
      <c r="I7" s="22" t="s">
        <v>40</v>
      </c>
      <c r="J7" s="23" t="s">
        <v>26</v>
      </c>
      <c r="K7" s="24" t="s">
        <v>17</v>
      </c>
      <c r="L7" s="25">
        <v>102102.78</v>
      </c>
      <c r="M7" s="25">
        <v>91892.5</v>
      </c>
      <c r="N7" s="26">
        <v>10210.280000000001</v>
      </c>
      <c r="O7" s="27">
        <v>78108.63</v>
      </c>
      <c r="P7" s="44">
        <v>0.85</v>
      </c>
    </row>
    <row r="8" spans="1:17" s="8" customFormat="1" ht="51" customHeight="1" x14ac:dyDescent="0.2">
      <c r="A8" s="16" t="s">
        <v>42</v>
      </c>
      <c r="B8" s="16" t="s">
        <v>45</v>
      </c>
      <c r="C8" s="17">
        <v>822120654</v>
      </c>
      <c r="D8" s="18" t="s">
        <v>37</v>
      </c>
      <c r="E8" s="19">
        <v>43885</v>
      </c>
      <c r="F8" s="20" t="s">
        <v>21</v>
      </c>
      <c r="G8" s="28">
        <v>44251</v>
      </c>
      <c r="H8" s="21" t="s">
        <v>48</v>
      </c>
      <c r="I8" s="22" t="s">
        <v>46</v>
      </c>
      <c r="J8" s="23" t="s">
        <v>47</v>
      </c>
      <c r="K8" s="24" t="s">
        <v>17</v>
      </c>
      <c r="L8" s="25">
        <v>231085.73</v>
      </c>
      <c r="M8" s="25">
        <v>207977.16</v>
      </c>
      <c r="N8" s="26">
        <f>L8-M8</f>
        <v>23108.570000000007</v>
      </c>
      <c r="O8" s="27">
        <f>Table1[[#This Row],[Размер на БФП (в лева) / Amount of the grant (in BGN)]]*0.85</f>
        <v>176780.58600000001</v>
      </c>
      <c r="P8" s="44">
        <f>Table1[[#This Row],[Размер на съфинансирането от Съюза (в лева) / Union co-financing (in BGN)]]/Table1[[#This Row],[Размер на БФП (в лева) / Amount of the grant (in BGN)]]</f>
        <v>0.85000000000000009</v>
      </c>
    </row>
    <row r="9" spans="1:17" s="8" customFormat="1" ht="15" x14ac:dyDescent="0.2">
      <c r="A9" s="30"/>
      <c r="B9" s="30"/>
      <c r="C9" s="31"/>
      <c r="D9" s="32"/>
      <c r="E9" s="33"/>
      <c r="F9" s="34"/>
      <c r="G9" s="35"/>
      <c r="H9" s="36"/>
      <c r="I9" s="29"/>
      <c r="J9" s="37"/>
      <c r="K9" s="38"/>
      <c r="L9" s="39"/>
      <c r="M9" s="40"/>
      <c r="N9" s="41"/>
      <c r="O9" s="42"/>
      <c r="P9" s="43"/>
    </row>
    <row r="10" spans="1:17" x14ac:dyDescent="0.2">
      <c r="A10" s="11"/>
      <c r="D10" s="11"/>
      <c r="E10" s="11"/>
      <c r="F10" s="11"/>
      <c r="G10" s="13"/>
      <c r="H10" s="11"/>
      <c r="I10" s="11"/>
      <c r="J10" s="11"/>
      <c r="K10" s="5"/>
      <c r="Q10" s="11"/>
    </row>
    <row r="11" spans="1:17" x14ac:dyDescent="0.2">
      <c r="A11" s="11"/>
      <c r="D11" s="11"/>
      <c r="E11" s="11"/>
      <c r="F11" s="11"/>
      <c r="I11" s="11"/>
      <c r="J11" s="11"/>
      <c r="K11" s="5"/>
      <c r="Q11" s="11"/>
    </row>
    <row r="12" spans="1:17" x14ac:dyDescent="0.2">
      <c r="A12" s="11"/>
      <c r="D12" s="11"/>
      <c r="E12" s="11"/>
      <c r="F12" s="11"/>
      <c r="I12" s="11"/>
      <c r="J12" s="11"/>
      <c r="K12" s="5"/>
      <c r="Q12" s="11"/>
    </row>
    <row r="13" spans="1:17" x14ac:dyDescent="0.2">
      <c r="I13" s="11"/>
      <c r="J13" s="11"/>
      <c r="K13" s="5"/>
      <c r="Q13" s="11"/>
    </row>
    <row r="14" spans="1:17" x14ac:dyDescent="0.2">
      <c r="I14" s="11"/>
      <c r="J14" s="11"/>
      <c r="K14" s="5"/>
      <c r="Q14" s="11"/>
    </row>
  </sheetData>
  <mergeCells count="2">
    <mergeCell ref="A1:P1"/>
    <mergeCell ref="A2:P2"/>
  </mergeCells>
  <phoneticPr fontId="21" type="noConversion"/>
  <pageMargins left="0.19685039370078741" right="0.11811023622047245" top="0.74803149606299213" bottom="0.55118110236220474" header="0.31496062992125984" footer="0.31496062992125984"/>
  <pageSetup paperSize="9" scale="44" fitToHeight="0" orientation="landscape" horizontalDpi="4294967294" verticalDpi="4294967294" r:id="rId1"/>
  <headerFooter alignWithMargins="0"/>
  <colBreaks count="1" manualBreakCount="1">
    <brk id="16" max="1048575" man="1"/>
  </col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IANMSP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Irina Nenova</dc:creator>
  <cp:lastModifiedBy>User</cp:lastModifiedBy>
  <cp:lastPrinted>2019-06-05T14:00:00Z</cp:lastPrinted>
  <dcterms:created xsi:type="dcterms:W3CDTF">2008-09-17T07:28:51Z</dcterms:created>
  <dcterms:modified xsi:type="dcterms:W3CDTF">2020-03-09T12:28:28Z</dcterms:modified>
</cp:coreProperties>
</file>