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60" windowWidth="20490" windowHeight="7095"/>
  </bookViews>
  <sheets>
    <sheet name="Sheet1" sheetId="1" r:id="rId1"/>
  </sheets>
  <definedNames>
    <definedName name="_xlnm.Print_Area" localSheetId="0">Sheet1!$A$1:$P$14</definedName>
  </definedNames>
  <calcPr calcId="145621"/>
</workbook>
</file>

<file path=xl/calcChain.xml><?xml version="1.0" encoding="utf-8"?>
<calcChain xmlns="http://schemas.openxmlformats.org/spreadsheetml/2006/main">
  <c r="N13" i="1" l="1"/>
  <c r="O13" i="1"/>
  <c r="P13" i="1" s="1"/>
  <c r="N11" i="1"/>
  <c r="O11" i="1"/>
  <c r="P11" i="1" s="1"/>
  <c r="N12" i="1"/>
  <c r="O12" i="1"/>
  <c r="P12" i="1" s="1"/>
  <c r="N8" i="1" l="1"/>
  <c r="O8" i="1"/>
  <c r="P8" i="1" s="1"/>
  <c r="N9" i="1"/>
  <c r="O9" i="1"/>
  <c r="P9" i="1" s="1"/>
  <c r="N10" i="1"/>
  <c r="P10" i="1"/>
  <c r="N6" i="1"/>
  <c r="O6" i="1"/>
  <c r="P6" i="1" s="1"/>
  <c r="N7" i="1"/>
  <c r="O7" i="1"/>
  <c r="P7" i="1" s="1"/>
  <c r="N14" i="1"/>
  <c r="O14" i="1"/>
  <c r="P14" i="1" s="1"/>
</calcChain>
</file>

<file path=xl/sharedStrings.xml><?xml version="1.0" encoding="utf-8"?>
<sst xmlns="http://schemas.openxmlformats.org/spreadsheetml/2006/main" count="107" uniqueCount="80">
  <si>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</si>
  <si>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</si>
  <si>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</si>
  <si>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</si>
  <si>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</si>
  <si>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</si>
  <si>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</si>
  <si>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</si>
  <si>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</si>
  <si>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</si>
  <si>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</si>
  <si>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</si>
  <si>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</si>
  <si>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</si>
  <si>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</si>
  <si>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</si>
  <si>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</si>
  <si>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</si>
  <si>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12</t>
  </si>
  <si>
    <t>8</t>
  </si>
  <si>
    <t xml:space="preserve">МИЛАНОВ - Г ЕООД </t>
  </si>
  <si>
    <t>Закупуване на нова техника</t>
  </si>
  <si>
    <t xml:space="preserve">с.Малко Йонково
</t>
  </si>
  <si>
    <t>14.20 Производство на облекло и изделия от кожухарски кожи</t>
  </si>
  <si>
    <t>Фирма "МИЛАНОВ - Г" ЕООД е българска фирма регистрирана и осъществяваща своята дейност на територията на община Исперих – България. Основната и дейност е свързана с производство на палта. С цел подобряване на конкурентоспособността на компанията и респективно повишаване на конкурентоспособността на икономиката на Община Исперих в настоящия проект се предвижда закупуването на ново производствено оборудване, което ще бъде използвано за производство на якета. Предвиденото за закупуване оборудване ще бъде монтирано в производствената база на фирмата в село Малко Йонково, община Исперих.</t>
  </si>
  <si>
    <t>ЛЮМАНА и КО ООД</t>
  </si>
  <si>
    <t>13.92 Производство на конфекционирани текстилни изделия, без облекло</t>
  </si>
  <si>
    <t xml:space="preserve">"Люмана и Ко" ООД е лидер в производството на спално бельо, спални комплекти, олекотени завивки и всичко от домашния текстил в територията на Югозападния регион на България. Компанията оперира успешно на българския пазар, но стратегията е бизнеса да се развие и наложи и на чуждестранния пазар, като към настоящият момент произвежданата продукция се изнася и за Гърция, Русия, Македония. </t>
  </si>
  <si>
    <t xml:space="preserve">"Люмана и Ко" ООД- Технологично обновление и внедряване на система
</t>
  </si>
  <si>
    <t>гр.Гоце Делчев</t>
  </si>
  <si>
    <t>Чич системс ООД</t>
  </si>
  <si>
    <t xml:space="preserve"> BG16RFOP002-2.039</t>
  </si>
  <si>
    <t>Комплексни инженерни услуги с Чич системс ООД</t>
  </si>
  <si>
    <t>гр.Генерал Тошево</t>
  </si>
  <si>
    <t xml:space="preserve">Дружество Чич системс ООД е новорегистрирано предприятие, което си е поставило амбициозната цел да е сред иноваторите на територията на МИГ и Североизточна България в областта на предоставянето на консултантски услуги от инженерен характер. </t>
  </si>
  <si>
    <t>71.12 Инженерни дейности и технически консултации</t>
  </si>
  <si>
    <t>ИНХОМ ООД</t>
  </si>
  <si>
    <t>Внедряване на иновативен продукт в „ИНХОМ” ООД</t>
  </si>
  <si>
    <t>гр.Белослав</t>
  </si>
  <si>
    <t>Общата цел на настоящия проект е да се повиши иновационната дейност на ИНХОМ ООД чрез внедряването в производство на иновативен продукт с висока добавена стойност, представляваща значително подобрен продукт на световно ниво, разработен от кандидата и попадащ в тематична област „Индустрия за здравословен живот и биотехнологии” на ИСИС и неговата пазарна реализация.</t>
  </si>
  <si>
    <t>18</t>
  </si>
  <si>
    <t>BG16RFOP002-2.059</t>
  </si>
  <si>
    <t>BG16RFOP002-1.021</t>
  </si>
  <si>
    <t>BG16RFOP002-2.061</t>
  </si>
  <si>
    <t>BG16RFOP002-2.057</t>
  </si>
  <si>
    <t xml:space="preserve">В С - МЕТАЛ КЪМПАНИ АД </t>
  </si>
  <si>
    <t>УАИЪР ТРЕЙД ЕООД</t>
  </si>
  <si>
    <t>Подобряване на производствения капацитет на "В С - МЕТАЛ КЪМПАНИ" АД</t>
  </si>
  <si>
    <t>27.52 Производство на неелектрически битови уреди</t>
  </si>
  <si>
    <t>гр.Луковит</t>
  </si>
  <si>
    <t>"В С - МЕТАЛ КЪМПАНИ" АД е създадено през 1994 г. Основната дейност на компанията е в сферата на високотехнологичното производство на битови неелектрически уреди - камини, печки, котлета и уреди за готвене с код на икономическа дейност 27.52.</t>
  </si>
  <si>
    <t>Фирма "УАИЪР ТРЕЙД" ЕООД е създадена през 2005 година в град Роман. Предметът на дейност на УАИЪР ТРЕЙД ЕООД е производство на тел, изделия от телове и заварени мрежи. Дружеството разполага с голяма закрита складова площ, фирмени автомобили, с които могат да се извършват доставки на клиенти до различни краища на страната.</t>
  </si>
  <si>
    <t>Подобряване на производствения капацитет в „Уаиър Трейд“ЕООД, гр. Роман</t>
  </si>
  <si>
    <t>гр.Роман</t>
  </si>
  <si>
    <t>25.93 Производство на изделия от тел, вериги и пружини</t>
  </si>
  <si>
    <t>БЛУРЕД ООД</t>
  </si>
  <si>
    <t>Подобряване на производствения капацитет на "БЛУРЕД" ООД</t>
  </si>
  <si>
    <t>с.Нареченски бани</t>
  </si>
  <si>
    <t>Фирма БЛУРЕД ООД е българска фирма основната и дейност е свързана с производство на спортни облекла . Фирмата разполага със собствен дизайнерски отдел за компютърна разработка на нови модели. Настоящия проект се предвижда закупуването на ново производствено оборудване, което ще бъде използвано за производство на спортни облекла.</t>
  </si>
  <si>
    <t>BG16RFOP002-2.045</t>
  </si>
  <si>
    <t xml:space="preserve">АРБОР ЕООД </t>
  </si>
  <si>
    <t>31.09 Производство на други мебели</t>
  </si>
  <si>
    <t>с.Боянци</t>
  </si>
  <si>
    <t>Повишаване на конкурентоспособността и производственият капацитет на АРБОР ЕООД</t>
  </si>
  <si>
    <t xml:space="preserve">Проектът е насочен към повишаване на конкурентоспособността и производственият капацитет на предприятието, чрез реализирането на дейности и инвестиции свързани с модернизация и автоматизация на производствените процеси в Арбор ЕООД. Предприятието е с над 15 годишен опит в производството на бебешки мебели  от различни плоскости. </t>
  </si>
  <si>
    <t>Подобряване на производствения капацитет в ЯНЕВ-ЯНЕВИ-С-ИЕ СД</t>
  </si>
  <si>
    <t>22.22 Производство на опаковки от пластмаси</t>
  </si>
  <si>
    <t xml:space="preserve">ЯНЕВ-ЯНЕВИ-С-ИЕ СД е българска компания, учредена през 1991 година. Основната дейност на дружеството включва производство на опаковки от пластмаса за хранително вкусовата промишленост. </t>
  </si>
  <si>
    <t>гр.Куклен</t>
  </si>
  <si>
    <t xml:space="preserve">ЧУКОВ БГ ЕООД </t>
  </si>
  <si>
    <t>Подобряване на производствения капацитет на Чуков БГ ЕООД</t>
  </si>
  <si>
    <t>с.Избеглии</t>
  </si>
  <si>
    <t xml:space="preserve">25.62 Механично обработване на метал
Код на проекта по КИД 2008 25.62 Механично обработване на метал
</t>
  </si>
  <si>
    <t>ТЕХНО АКТАШ АД</t>
  </si>
  <si>
    <t>Общата цел на проектът е повишаване на производствения капацитет и качеството на произвежданата продукция на "Чуков БГ" ЕООД чрез закупуване на ново технологично оборудване.Специфичната цел е продължаване на модернизирането и обновлението на производственото оборудване на „Чуков БГ" ЕООД като основен фактор за оптимизиране на неговата производителност и повишаване на качеството на произвежданата продукция</t>
  </si>
  <si>
    <t>22.7.2020 г.</t>
  </si>
  <si>
    <t>Подобряване на производствения капацитет в ТЕХНО АКТАШ АД</t>
  </si>
  <si>
    <t xml:space="preserve">ТЕХНО АКТАШ АД е един от лидерите на световния пазар за производство на пневморесьори за камиони, ремаркета и автобуси. Продукцията се отличава с много високо качество и безупречен имидж, което допринася и за популярността на марката. Комбинацията от първокачествен каучук, получен по специална методика, както и използването на последните технологии за изработването на крайния продукт, са задължителни елементи в портфолиото на предприятието. </t>
  </si>
  <si>
    <t>22.19 Производство на други изделия от каучук</t>
  </si>
  <si>
    <t>ЯНЕВ И ЯНЕВИ ООД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</si>
</sst>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quot;г.&quot;;@"/>
    <numFmt numFmtId="165" formatCode="#,##0.00\ &quot;лв.&quot;"/>
  </numFmts>
  <fonts count="30"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sz val="10"/>
      <name val="Arial Unicode MS"/>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46">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9" fillId="0" borderId="0" xfId="0" applyFont="1" applyAlignment="1">
      <alignment vertical="center" wrapText="1"/>
    </xf>
    <xf numFmtId="49" fontId="28" fillId="0" borderId="0" xfId="39" applyNumberFormat="1" applyFont="1" applyFill="1" applyBorder="1" applyAlignment="1" applyProtection="1">
      <alignment horizontal="center" vertical="center" wrapText="1"/>
    </xf>
    <xf numFmtId="0" fontId="1" fillId="0" borderId="0" xfId="46"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wrapText="1"/>
    </xf>
    <xf numFmtId="164" fontId="25" fillId="0" borderId="0" xfId="38" applyNumberFormat="1" applyFont="1" applyFill="1" applyBorder="1" applyAlignment="1">
      <alignment horizontal="center" vertical="center" wrapText="1"/>
    </xf>
    <xf numFmtId="49" fontId="28" fillId="0" borderId="0" xfId="45" applyNumberFormat="1" applyFont="1" applyFill="1" applyBorder="1" applyAlignment="1" applyProtection="1">
      <alignment horizontal="center" vertical="center" wrapText="1"/>
    </xf>
    <xf numFmtId="14"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46" applyNumberFormat="1" applyFont="1" applyFill="1" applyBorder="1" applyAlignment="1" applyProtection="1">
      <alignment horizontal="center" vertical="center" wrapText="1"/>
    </xf>
    <xf numFmtId="0" fontId="25" fillId="24" borderId="0" xfId="0" applyFont="1" applyFill="1" applyBorder="1" applyAlignment="1">
      <alignment horizontal="center" vertical="center" wrapText="1"/>
    </xf>
    <xf numFmtId="165" fontId="1" fillId="0" borderId="0" xfId="37" applyNumberFormat="1" applyFont="1" applyFill="1" applyBorder="1" applyAlignment="1" applyProtection="1">
      <alignment horizontal="center" vertical="center" wrapText="1"/>
    </xf>
    <xf numFmtId="165" fontId="1" fillId="0" borderId="0" xfId="37" applyNumberFormat="1" applyFont="1" applyFill="1" applyBorder="1" applyAlignment="1" applyProtection="1">
      <alignment horizontal="center" vertical="center"/>
    </xf>
    <xf numFmtId="165" fontId="27" fillId="0" borderId="0" xfId="38" applyNumberFormat="1" applyFont="1" applyFill="1" applyBorder="1" applyAlignment="1" applyProtection="1">
      <alignment horizontal="center" vertical="center" wrapText="1"/>
    </xf>
    <xf numFmtId="165" fontId="28" fillId="0" borderId="0" xfId="0" applyNumberFormat="1" applyFont="1" applyFill="1" applyBorder="1" applyAlignment="1" applyProtection="1">
      <alignment vertical="center" wrapText="1"/>
    </xf>
    <xf numFmtId="9" fontId="1" fillId="0" borderId="0"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14" totalsRowShown="0" headerRowDxfId="20" dataDxfId="19" headerRowBorderDxfId="17" tableBorderDxfId="18"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tabSelected="1" topLeftCell="G2" zoomScale="80" zoomScaleNormal="80" zoomScaleSheetLayoutView="70" workbookViewId="0">
      <pane ySplit="2" topLeftCell="A4" activePane="bottomLeft" state="frozen"/>
      <selection activeCell="A2" sqref="A2"/>
      <selection pane="bottomLeft" activeCell="N10" sqref="N10"/>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44" t="s">
        <v>16</v>
      </c>
      <c r="B1" s="45"/>
      <c r="C1" s="45"/>
      <c r="D1" s="45"/>
      <c r="E1" s="45"/>
      <c r="F1" s="45"/>
      <c r="G1" s="45"/>
      <c r="H1" s="45"/>
      <c r="I1" s="45"/>
      <c r="J1" s="45"/>
      <c r="K1" s="45"/>
      <c r="L1" s="45"/>
      <c r="M1" s="45"/>
      <c r="N1" s="45"/>
      <c r="O1" s="45"/>
      <c r="P1" s="45"/>
    </row>
    <row r="2" spans="1:17" ht="187.5" customHeight="1" x14ac:dyDescent="0.2">
      <c r="A2" s="44" t="s">
        <v>16</v>
      </c>
      <c r="B2" s="45"/>
      <c r="C2" s="45"/>
      <c r="D2" s="45"/>
      <c r="E2" s="45"/>
      <c r="F2" s="45"/>
      <c r="G2" s="45"/>
      <c r="H2" s="45"/>
      <c r="I2" s="45"/>
      <c r="J2" s="45"/>
      <c r="K2" s="45"/>
      <c r="L2" s="45"/>
      <c r="M2" s="45"/>
      <c r="N2" s="45"/>
      <c r="O2" s="45"/>
      <c r="P2" s="45"/>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51" customHeight="1" x14ac:dyDescent="0.2">
      <c r="A4" s="16" t="s">
        <v>44</v>
      </c>
      <c r="B4" s="16" t="s">
        <v>20</v>
      </c>
      <c r="C4" s="17">
        <v>201134221</v>
      </c>
      <c r="D4" s="18" t="s">
        <v>23</v>
      </c>
      <c r="E4" s="19">
        <v>44025</v>
      </c>
      <c r="F4" s="20" t="s">
        <v>18</v>
      </c>
      <c r="G4" s="28">
        <v>44390</v>
      </c>
      <c r="H4" s="21" t="s">
        <v>24</v>
      </c>
      <c r="I4" s="22" t="s">
        <v>21</v>
      </c>
      <c r="J4" s="23" t="s">
        <v>22</v>
      </c>
      <c r="K4" s="24" t="s">
        <v>17</v>
      </c>
      <c r="L4" s="25">
        <v>390007</v>
      </c>
      <c r="M4" s="25">
        <v>351006.3</v>
      </c>
      <c r="N4" s="26">
        <v>39000.699999999997</v>
      </c>
      <c r="O4" s="27">
        <v>298355.36</v>
      </c>
      <c r="P4" s="15">
        <v>0.85</v>
      </c>
    </row>
    <row r="5" spans="1:17" s="8" customFormat="1" ht="51" customHeight="1" x14ac:dyDescent="0.2">
      <c r="A5" s="16" t="s">
        <v>43</v>
      </c>
      <c r="B5" s="16" t="s">
        <v>25</v>
      </c>
      <c r="C5" s="17">
        <v>101619017</v>
      </c>
      <c r="D5" s="18" t="s">
        <v>26</v>
      </c>
      <c r="E5" s="19">
        <v>44034</v>
      </c>
      <c r="F5" s="20" t="s">
        <v>18</v>
      </c>
      <c r="G5" s="28">
        <v>44399</v>
      </c>
      <c r="H5" s="21" t="s">
        <v>27</v>
      </c>
      <c r="I5" s="22" t="s">
        <v>28</v>
      </c>
      <c r="J5" s="23" t="s">
        <v>29</v>
      </c>
      <c r="K5" s="24" t="s">
        <v>17</v>
      </c>
      <c r="L5" s="25">
        <v>155010</v>
      </c>
      <c r="M5" s="25">
        <v>139509</v>
      </c>
      <c r="N5" s="26">
        <v>15501</v>
      </c>
      <c r="O5" s="27">
        <v>118582.65</v>
      </c>
      <c r="P5" s="15">
        <v>0.85</v>
      </c>
    </row>
    <row r="6" spans="1:17" s="8" customFormat="1" ht="51" customHeight="1" x14ac:dyDescent="0.2">
      <c r="A6" s="16" t="s">
        <v>31</v>
      </c>
      <c r="B6" s="16" t="s">
        <v>30</v>
      </c>
      <c r="C6" s="17">
        <v>205880371</v>
      </c>
      <c r="D6" s="18" t="s">
        <v>35</v>
      </c>
      <c r="E6" s="19">
        <v>44034</v>
      </c>
      <c r="F6" s="20" t="s">
        <v>18</v>
      </c>
      <c r="G6" s="28">
        <v>44399</v>
      </c>
      <c r="H6" s="21" t="s">
        <v>34</v>
      </c>
      <c r="I6" s="22" t="s">
        <v>32</v>
      </c>
      <c r="J6" s="23" t="s">
        <v>33</v>
      </c>
      <c r="K6" s="24" t="s">
        <v>17</v>
      </c>
      <c r="L6" s="25">
        <v>133275</v>
      </c>
      <c r="M6" s="25">
        <v>119947.5</v>
      </c>
      <c r="N6" s="26">
        <f t="shared" ref="N6:N14" si="0">L6-M6</f>
        <v>13327.5</v>
      </c>
      <c r="O6" s="27">
        <f>Table1[[#This Row],[Размер на БФП (в лева) / Amount of the grant (in BGN)]]*0.85</f>
        <v>101955.375</v>
      </c>
      <c r="P6" s="15">
        <f>Table1[[#This Row],[Размер на съфинансирането от Съюза (в лева) / Union co-financing (in BGN)]]/Table1[[#This Row],[Размер на БФП (в лева) / Amount of the grant (in BGN)]]</f>
        <v>0.85</v>
      </c>
    </row>
    <row r="7" spans="1:17" s="8" customFormat="1" ht="51" customHeight="1" x14ac:dyDescent="0.2">
      <c r="A7" s="16" t="s">
        <v>42</v>
      </c>
      <c r="B7" s="16" t="s">
        <v>36</v>
      </c>
      <c r="C7" s="17">
        <v>813129266</v>
      </c>
      <c r="D7" s="18" t="s">
        <v>35</v>
      </c>
      <c r="E7" s="19">
        <v>44034</v>
      </c>
      <c r="F7" s="20" t="s">
        <v>40</v>
      </c>
      <c r="G7" s="28">
        <v>44583</v>
      </c>
      <c r="H7" s="21" t="s">
        <v>39</v>
      </c>
      <c r="I7" s="22" t="s">
        <v>37</v>
      </c>
      <c r="J7" s="23" t="s">
        <v>38</v>
      </c>
      <c r="K7" s="24" t="s">
        <v>17</v>
      </c>
      <c r="L7" s="25">
        <v>270000</v>
      </c>
      <c r="M7" s="25">
        <v>243000</v>
      </c>
      <c r="N7" s="26">
        <f t="shared" si="0"/>
        <v>27000</v>
      </c>
      <c r="O7" s="27">
        <f>Table1[[#This Row],[Размер на БФП (в лева) / Amount of the grant (in BGN)]]*0.85</f>
        <v>206550</v>
      </c>
      <c r="P7" s="15">
        <f>Table1[[#This Row],[Размер на съфинансирането от Съюза (в лева) / Union co-financing (in BGN)]]/Table1[[#This Row],[Размер на БФП (в лева) / Amount of the grant (in BGN)]]</f>
        <v>0.85</v>
      </c>
    </row>
    <row r="8" spans="1:17" s="8" customFormat="1" ht="51" customHeight="1" x14ac:dyDescent="0.2">
      <c r="A8" s="16" t="s">
        <v>41</v>
      </c>
      <c r="B8" s="16" t="s">
        <v>45</v>
      </c>
      <c r="C8" s="17">
        <v>110008199</v>
      </c>
      <c r="D8" s="18" t="s">
        <v>48</v>
      </c>
      <c r="E8" s="19">
        <v>44026</v>
      </c>
      <c r="F8" s="20" t="s">
        <v>18</v>
      </c>
      <c r="G8" s="28">
        <v>44391</v>
      </c>
      <c r="H8" s="21" t="s">
        <v>50</v>
      </c>
      <c r="I8" s="22" t="s">
        <v>47</v>
      </c>
      <c r="J8" s="23" t="s">
        <v>49</v>
      </c>
      <c r="K8" s="24" t="s">
        <v>17</v>
      </c>
      <c r="L8" s="25">
        <v>391150</v>
      </c>
      <c r="M8" s="25">
        <v>312920</v>
      </c>
      <c r="N8" s="26">
        <f t="shared" si="0"/>
        <v>78230</v>
      </c>
      <c r="O8" s="27">
        <f>Table1[[#This Row],[Размер на БФП (в лева) / Amount of the grant (in BGN)]]*0.85</f>
        <v>265982</v>
      </c>
      <c r="P8" s="15">
        <f>Table1[[#This Row],[Размер на съфинансирането от Съюза (в лева) / Union co-financing (in BGN)]]/Table1[[#This Row],[Размер на БФП (в лева) / Amount of the grant (in BGN)]]</f>
        <v>0.85</v>
      </c>
    </row>
    <row r="9" spans="1:17" s="8" customFormat="1" ht="51" customHeight="1" x14ac:dyDescent="0.2">
      <c r="A9" s="16" t="s">
        <v>41</v>
      </c>
      <c r="B9" s="16" t="s">
        <v>46</v>
      </c>
      <c r="C9" s="17">
        <v>201925901</v>
      </c>
      <c r="D9" s="18" t="s">
        <v>54</v>
      </c>
      <c r="E9" s="19">
        <v>44043</v>
      </c>
      <c r="F9" s="20" t="s">
        <v>18</v>
      </c>
      <c r="G9" s="28">
        <v>44408</v>
      </c>
      <c r="H9" s="21" t="s">
        <v>51</v>
      </c>
      <c r="I9" s="22" t="s">
        <v>52</v>
      </c>
      <c r="J9" s="23" t="s">
        <v>53</v>
      </c>
      <c r="K9" s="24" t="s">
        <v>17</v>
      </c>
      <c r="L9" s="25">
        <v>212016.39</v>
      </c>
      <c r="M9" s="25">
        <v>190814.75</v>
      </c>
      <c r="N9" s="26">
        <f t="shared" si="0"/>
        <v>21201.640000000014</v>
      </c>
      <c r="O9" s="27">
        <f>Table1[[#This Row],[Размер на БФП (в лева) / Amount of the grant (in BGN)]]*0.85</f>
        <v>162192.53750000001</v>
      </c>
      <c r="P9" s="15">
        <f>Table1[[#This Row],[Размер на съфинансирането от Съюза (в лева) / Union co-financing (in BGN)]]/Table1[[#This Row],[Размер на БФП (в лева) / Amount of the grant (in BGN)]]</f>
        <v>0.85</v>
      </c>
    </row>
    <row r="10" spans="1:17" s="8" customFormat="1" ht="51" customHeight="1" x14ac:dyDescent="0.2">
      <c r="A10" s="16" t="s">
        <v>59</v>
      </c>
      <c r="B10" s="16" t="s">
        <v>55</v>
      </c>
      <c r="C10" s="17">
        <v>115842916</v>
      </c>
      <c r="D10" s="18" t="s">
        <v>26</v>
      </c>
      <c r="E10" s="19">
        <v>44026</v>
      </c>
      <c r="F10" s="20" t="s">
        <v>18</v>
      </c>
      <c r="G10" s="28">
        <v>44391</v>
      </c>
      <c r="H10" s="21" t="s">
        <v>58</v>
      </c>
      <c r="I10" s="22" t="s">
        <v>56</v>
      </c>
      <c r="J10" s="23" t="s">
        <v>57</v>
      </c>
      <c r="K10" s="24" t="s">
        <v>17</v>
      </c>
      <c r="L10" s="25">
        <v>211330.64</v>
      </c>
      <c r="M10" s="25">
        <v>190197.58</v>
      </c>
      <c r="N10" s="26">
        <f>L10-M10</f>
        <v>21133.060000000027</v>
      </c>
      <c r="O10" s="27">
        <v>161667.95000000001</v>
      </c>
      <c r="P10" s="15">
        <f>Table1[[#This Row],[Размер на съфинансирането от Съюза (в лева) / Union co-financing (in BGN)]]/Table1[[#This Row],[Размер на БФП (в лева) / Amount of the grant (in BGN)]]</f>
        <v>0.85000003680383329</v>
      </c>
    </row>
    <row r="11" spans="1:17" s="8" customFormat="1" ht="51" customHeight="1" x14ac:dyDescent="0.2">
      <c r="A11" s="16" t="s">
        <v>59</v>
      </c>
      <c r="B11" s="16" t="s">
        <v>60</v>
      </c>
      <c r="C11" s="17">
        <v>115839735</v>
      </c>
      <c r="D11" s="18" t="s">
        <v>61</v>
      </c>
      <c r="E11" s="19">
        <v>44034</v>
      </c>
      <c r="F11" s="20" t="s">
        <v>19</v>
      </c>
      <c r="G11" s="28">
        <v>44277</v>
      </c>
      <c r="H11" s="21" t="s">
        <v>64</v>
      </c>
      <c r="I11" s="22" t="s">
        <v>63</v>
      </c>
      <c r="J11" s="23" t="s">
        <v>62</v>
      </c>
      <c r="K11" s="24" t="s">
        <v>17</v>
      </c>
      <c r="L11" s="25">
        <v>291270</v>
      </c>
      <c r="M11" s="25">
        <v>262143</v>
      </c>
      <c r="N11" s="26">
        <f t="shared" si="0"/>
        <v>29127</v>
      </c>
      <c r="O11" s="27">
        <f>Table1[[#This Row],[Размер на БФП (в лева) / Amount of the grant (in BGN)]]*0.85</f>
        <v>222821.55</v>
      </c>
      <c r="P11" s="15">
        <f>Table1[[#This Row],[Размер на съфинансирането от Съюза (в лева) / Union co-financing (in BGN)]]/Table1[[#This Row],[Размер на БФП (в лева) / Amount of the grant (in BGN)]]</f>
        <v>0.85</v>
      </c>
    </row>
    <row r="12" spans="1:17" s="8" customFormat="1" ht="51" customHeight="1" x14ac:dyDescent="0.2">
      <c r="A12" s="16" t="s">
        <v>59</v>
      </c>
      <c r="B12" s="16" t="s">
        <v>79</v>
      </c>
      <c r="C12" s="17">
        <v>205870690</v>
      </c>
      <c r="D12" s="18" t="s">
        <v>66</v>
      </c>
      <c r="E12" s="19">
        <v>44036</v>
      </c>
      <c r="F12" s="20" t="s">
        <v>18</v>
      </c>
      <c r="G12" s="28">
        <v>44401</v>
      </c>
      <c r="H12" s="21" t="s">
        <v>67</v>
      </c>
      <c r="I12" s="22" t="s">
        <v>65</v>
      </c>
      <c r="J12" s="23" t="s">
        <v>68</v>
      </c>
      <c r="K12" s="24" t="s">
        <v>17</v>
      </c>
      <c r="L12" s="25">
        <v>340600</v>
      </c>
      <c r="M12" s="25">
        <v>306540</v>
      </c>
      <c r="N12" s="26">
        <f t="shared" si="0"/>
        <v>34060</v>
      </c>
      <c r="O12" s="27">
        <f>Table1[[#This Row],[Размер на БФП (в лева) / Amount of the grant (in BGN)]]*0.85</f>
        <v>260559</v>
      </c>
      <c r="P12" s="15">
        <f>Table1[[#This Row],[Размер на съфинансирането от Съюза (в лева) / Union co-financing (in BGN)]]/Table1[[#This Row],[Размер на БФП (в лева) / Amount of the grant (in BGN)]]</f>
        <v>0.85</v>
      </c>
    </row>
    <row r="13" spans="1:17" s="8" customFormat="1" ht="51" customHeight="1" x14ac:dyDescent="0.2">
      <c r="A13" s="16" t="s">
        <v>59</v>
      </c>
      <c r="B13" s="16" t="s">
        <v>69</v>
      </c>
      <c r="C13" s="17">
        <v>115758735</v>
      </c>
      <c r="D13" s="18" t="s">
        <v>72</v>
      </c>
      <c r="E13" s="19" t="s">
        <v>75</v>
      </c>
      <c r="F13" s="20" t="s">
        <v>40</v>
      </c>
      <c r="G13" s="28">
        <v>44583</v>
      </c>
      <c r="H13" s="21" t="s">
        <v>74</v>
      </c>
      <c r="I13" s="22" t="s">
        <v>70</v>
      </c>
      <c r="J13" s="23" t="s">
        <v>71</v>
      </c>
      <c r="K13" s="24" t="s">
        <v>17</v>
      </c>
      <c r="L13" s="25">
        <v>386700</v>
      </c>
      <c r="M13" s="25">
        <v>348030</v>
      </c>
      <c r="N13" s="26">
        <f t="shared" si="0"/>
        <v>38670</v>
      </c>
      <c r="O13" s="27">
        <f>Table1[[#This Row],[Размер на БФП (в лева) / Amount of the grant (in BGN)]]*0.85</f>
        <v>295825.5</v>
      </c>
      <c r="P13" s="15">
        <f>Table1[[#This Row],[Размер на съфинансирането от Съюза (в лева) / Union co-financing (in BGN)]]/Table1[[#This Row],[Размер на БФП (в лева) / Amount of the grant (in BGN)]]</f>
        <v>0.85</v>
      </c>
    </row>
    <row r="14" spans="1:17" s="8" customFormat="1" ht="51" customHeight="1" x14ac:dyDescent="0.2">
      <c r="A14" s="16" t="s">
        <v>59</v>
      </c>
      <c r="B14" s="16" t="s">
        <v>73</v>
      </c>
      <c r="C14" s="17">
        <v>160051737</v>
      </c>
      <c r="D14" s="18" t="s">
        <v>78</v>
      </c>
      <c r="E14" s="19">
        <v>44047</v>
      </c>
      <c r="F14" s="20" t="s">
        <v>40</v>
      </c>
      <c r="G14" s="28">
        <v>44596</v>
      </c>
      <c r="H14" s="21" t="s">
        <v>77</v>
      </c>
      <c r="I14" s="22" t="s">
        <v>76</v>
      </c>
      <c r="J14" s="23" t="s">
        <v>68</v>
      </c>
      <c r="K14" s="24" t="s">
        <v>17</v>
      </c>
      <c r="L14" s="25">
        <v>245650.71</v>
      </c>
      <c r="M14" s="25">
        <v>221085.65</v>
      </c>
      <c r="N14" s="26">
        <f t="shared" si="0"/>
        <v>24565.059999999998</v>
      </c>
      <c r="O14" s="27">
        <f>Table1[[#This Row],[Размер на БФП (в лева) / Amount of the grant (in BGN)]]*0.85</f>
        <v>187922.80249999999</v>
      </c>
      <c r="P14" s="15">
        <f>Table1[[#This Row],[Размер на съфинансирането от Съюза (в лева) / Union co-financing (in BGN)]]/Table1[[#This Row],[Размер на БФП (в лева) / Amount of the grant (in BGN)]]</f>
        <v>0.85</v>
      </c>
    </row>
    <row r="15" spans="1:17" s="8" customFormat="1" ht="15" x14ac:dyDescent="0.2">
      <c r="A15" s="30"/>
      <c r="B15" s="30"/>
      <c r="C15" s="31"/>
      <c r="D15" s="32"/>
      <c r="E15" s="33"/>
      <c r="F15" s="34"/>
      <c r="G15" s="35"/>
      <c r="H15" s="36"/>
      <c r="I15" s="29"/>
      <c r="J15" s="37"/>
      <c r="K15" s="38"/>
      <c r="L15" s="39"/>
      <c r="M15" s="40"/>
      <c r="N15" s="41"/>
      <c r="O15" s="42"/>
      <c r="P15" s="43"/>
    </row>
    <row r="16" spans="1:17" x14ac:dyDescent="0.2">
      <c r="A16" s="11"/>
      <c r="D16" s="11"/>
      <c r="E16" s="11"/>
      <c r="F16" s="11"/>
      <c r="G16" s="13"/>
      <c r="H16" s="11"/>
      <c r="I16" s="11"/>
      <c r="J16" s="11"/>
      <c r="K16" s="5"/>
      <c r="Q16" s="11"/>
    </row>
    <row r="17" spans="1:17" x14ac:dyDescent="0.2">
      <c r="A17" s="11"/>
      <c r="D17" s="11"/>
      <c r="E17" s="11"/>
      <c r="F17" s="11"/>
      <c r="I17" s="11"/>
      <c r="J17" s="11"/>
      <c r="K17" s="5"/>
      <c r="Q17" s="11"/>
    </row>
    <row r="18" spans="1:17" x14ac:dyDescent="0.2">
      <c r="A18" s="11"/>
      <c r="D18" s="11"/>
      <c r="E18" s="11"/>
      <c r="F18" s="11"/>
      <c r="I18" s="11"/>
      <c r="J18" s="11"/>
      <c r="K18" s="5"/>
      <c r="Q18" s="11"/>
    </row>
    <row r="19" spans="1:17" x14ac:dyDescent="0.2">
      <c r="I19" s="11"/>
      <c r="J19" s="11"/>
      <c r="K19" s="5"/>
      <c r="Q19" s="11"/>
    </row>
    <row r="20" spans="1:17" x14ac:dyDescent="0.2">
      <c r="I20" s="11"/>
      <c r="J20" s="11"/>
      <c r="K20" s="5"/>
      <c r="Q20"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2019-06-05T14:00:00Z</cp:lastPrinted>
  <dcterms:created xsi:type="dcterms:W3CDTF">2008-09-17T07:28:51Z</dcterms:created>
  <dcterms:modified xsi:type="dcterms:W3CDTF">2020-08-06T06:39:01Z</dcterms:modified>
</cp:coreProperties>
</file>