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573" activeTab="0"/>
  </bookViews>
  <sheets>
    <sheet name="Sheet1" sheetId="1" r:id="rId1"/>
    <sheet name="Sheet2" sheetId="2" r:id="rId2"/>
    <sheet name="Sheet3" sheetId="3" r:id="rId3"/>
  </sheets>
  <definedNames>
    <definedName name="_xlnm.Print_Area" localSheetId="0">'Sheet1'!$A$1:$P$17</definedName>
  </definedNames>
  <calcPr fullCalcOnLoad="1"/>
</workbook>
</file>

<file path=xl/sharedStrings.xml><?xml version="1.0" encoding="utf-8"?>
<sst xmlns="http://schemas.openxmlformats.org/spreadsheetml/2006/main" count="144" uniqueCount="115">
  <si>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</si>
  <si>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</si>
  <si>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</si>
  <si>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</si>
  <si>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</si>
  <si>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</si>
  <si>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</si>
  <si>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</si>
  <si>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</si>
  <si>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</si>
  <si>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</si>
  <si>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</si>
  <si>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</si>
  <si>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</si>
  <si>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</si>
  <si>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</si>
  <si>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</si>
  <si>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</si>
  <si>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Северен централен (BG32), Габрово (BG322), Габрово, гр.Габрово</t>
  </si>
  <si>
    <t>069 Подкрепа за благоприятни за околната среда производствени процеси и ефективно използване на ресурсите в МСП</t>
  </si>
  <si>
    <t>България, Северна и югоизточна България (BG3), Северен централен (BG32), Русе (BG323), Русе, гр.Русе</t>
  </si>
  <si>
    <t>България, Северна и югоизточна България (BG3), Северозападен (BG31), Плевен (BG314), Плевен, гр.Плевен</t>
  </si>
  <si>
    <t>България, Северна и югоизточна България (BG3), Североизточен (BG33), Варна (BG331), Варна, гр.Варна</t>
  </si>
  <si>
    <t>България, Югозападна и южно-централна България (BG4), Южен централен (BG42), Пазарджик (BG423), Пазарджик, гр.Пазарджик</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</si>
  <si>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</si>
  <si>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Сливен (BG342), Сливен, гр.Сливен</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</si>
  <si>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</si>
  <si>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Перник (BG414), Перник, гр.Перник</t>
  </si>
  <si>
    <t>България, Югозападна и южно-централна България (BG4), Югозападен (BG41), Кюстендил (BG415), Кюстендил, гр.Кюстендил</t>
  </si>
  <si>
    <t>BG16RFOP002-2.040-0187</t>
  </si>
  <si>
    <t>BG16RFOP002-2.040-0212</t>
  </si>
  <si>
    <t>BG16RFOP002-2.040-0359</t>
  </si>
  <si>
    <t>BG16RFOP002-2.040-0360</t>
  </si>
  <si>
    <t>BG16RFOP002-2.040-0420</t>
  </si>
  <si>
    <t>BG16RFOP002-2.040-0555</t>
  </si>
  <si>
    <t>BG16RFOP002-2.040-0632</t>
  </si>
  <si>
    <t>BG16RFOP002-2.040-0640</t>
  </si>
  <si>
    <t>BG16RFOP002-2.040-1085</t>
  </si>
  <si>
    <t>BG16RFOP002-2.040-1091</t>
  </si>
  <si>
    <t>BG16RFOP002-2.040-1361</t>
  </si>
  <si>
    <t>BG16RFOP002-2.040-1373</t>
  </si>
  <si>
    <t>BG16RFOP002-2.040-1425</t>
  </si>
  <si>
    <t>BG16RFOP002-2.040-1617</t>
  </si>
  <si>
    <t>"СИДИ - 92" ЕООД</t>
  </si>
  <si>
    <t>"ДИЛКОМ БЪЛГАРИЯ" ООД</t>
  </si>
  <si>
    <t>"ТОНАЛ" ЕООД</t>
  </si>
  <si>
    <t>„Бавария ТМ“ ЕООД</t>
  </si>
  <si>
    <t>"ПИК-2003" ООД</t>
  </si>
  <si>
    <t>"КОПИКОМ БЪЛГАРИЯ" ЕООД</t>
  </si>
  <si>
    <t>"ИТренинг" ООД</t>
  </si>
  <si>
    <t>"ДЕНИЦА" ООД</t>
  </si>
  <si>
    <t>"ДАКС-96" ООД</t>
  </si>
  <si>
    <t>"ЕКСО ЕКСО КРИСТЕН" ЕООД</t>
  </si>
  <si>
    <t>"ТЕЛЕФАЙЛС" ЕООД</t>
  </si>
  <si>
    <t>"ЛИРЕКС БС" АД</t>
  </si>
  <si>
    <t>"МИХАМАКС ИНЖЕНЕРИНГ" ООД</t>
  </si>
  <si>
    <t>"УНИТЕХ КО" ООД</t>
  </si>
  <si>
    <t>114632897</t>
  </si>
  <si>
    <t>103761563</t>
  </si>
  <si>
    <t>117634202</t>
  </si>
  <si>
    <t>203671437</t>
  </si>
  <si>
    <t>117605080</t>
  </si>
  <si>
    <t>200628605</t>
  </si>
  <si>
    <t>202745977</t>
  </si>
  <si>
    <t>119007321</t>
  </si>
  <si>
    <t>125004331</t>
  </si>
  <si>
    <t>200786669</t>
  </si>
  <si>
    <t>201609547</t>
  </si>
  <si>
    <t>204622208</t>
  </si>
  <si>
    <t>202870436</t>
  </si>
  <si>
    <t>107595509</t>
  </si>
  <si>
    <t>18.12</t>
  </si>
  <si>
    <t>10.73</t>
  </si>
  <si>
    <t>17.29</t>
  </si>
  <si>
    <t>28.99</t>
  </si>
  <si>
    <t>25.99</t>
  </si>
  <si>
    <t>62.02</t>
  </si>
  <si>
    <t>28.22</t>
  </si>
  <si>
    <t>23.12</t>
  </si>
  <si>
    <t>58.19</t>
  </si>
  <si>
    <t>28.93</t>
  </si>
  <si>
    <t xml:space="preserve">62.02 </t>
  </si>
  <si>
    <t>28.29</t>
  </si>
  <si>
    <t>Подобряване на производствения капацитет на "Сиди-92"ЕООД</t>
  </si>
  <si>
    <t>Подобряване на довършителните операции в производствения процес на Дилком България ООД</t>
  </si>
  <si>
    <t>Подобряване на производствения капацитет на ТОНАЛ ЕООД</t>
  </si>
  <si>
    <t>"Повишаване на производствения капацитет в „Бавария ТМ“ ЕООД”</t>
  </si>
  <si>
    <t>Подобряване на производствения капацитет на ПИК-2003 ООД</t>
  </si>
  <si>
    <t>Създаване на нов стопански обект и подобряване на производствения капацитет в "Копиком България" ЕООД</t>
  </si>
  <si>
    <t>Подобряване на производствения капацитет в "ИТренинг" ООД</t>
  </si>
  <si>
    <t>Подобряване на производствения капацитет в "Деница" ООД чрез закупуване на ново оборудване</t>
  </si>
  <si>
    <t>Повишаване производствения капацитет на "ДАКС-96" ООД</t>
  </si>
  <si>
    <t>Повишаване на производствения капацитет в Ексо Ексо Кристен ЕООД</t>
  </si>
  <si>
    <t>Подобряване на производствения капацитет в Телефайлс ЕООД</t>
  </si>
  <si>
    <t>Повишаване на производствения капацитет на Лирекс БС АД за предоставяне на XML B2B информационни и транзакционни услуги</t>
  </si>
  <si>
    <t>Подобряване на производствения капацитет в "Михамакс Инженеринг" ООД</t>
  </si>
  <si>
    <t>"Подобряване на производствения капацитет в "УНИТЕХ КО" ЕООД”</t>
  </si>
  <si>
    <t>"СИДИ-92" ЕООД е малко предприятие, специализирано в производството на висококачествени макаронени изделия, които се предлагат в търговската мрежа в цялата страна под марка "Кръстев". Дейността се осъществява в собствена производствена база в гр. Плевен.
"СИДИ-92" ЕООД взима редовни участия в национални и международни изложения за хранително-вкусовата промишленост и извършва регулярни инвестиция за модернизиране на стопанската база и технологичното оборудване. Настоящият проект е иницииран от кандидата с насока преодоляване на "тесни места" в ключови производствени процеси, с цел повишаване конкурентните предимства, производствения капацитет на стопанския обект, разширяване на позициите на националния пазар, както и постигане на технологична възможност за излизане на външните пазари. Проектът предвижда инвестиция в ново, високотехнологично оборудване под режим на държавна помощ "регионална инвестиционна помощ", благодарение на което ще бъде изпълнена дейност за подобряване на производствения капацитет на компанията. Оборудването е част от инвестиционната програма на кандидата, като възможността за грантово финансиране е определяща за стартирането на проекта. Проектното предложение попада в тематична област "Мехатроника и чисти технологии" на ИСИС.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</si>
  <si>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В рамките на настоящия период 2014-2020 Дилком печели и успешно изпълнява проекти по 3 процедури на ОПИК: BG16RFOP002-2.001 - Подобряване на производствения капацитет в МСП, BG16RFOP002-2.002 - Развитие на управленския капацитет и растеж на МСП и BG16RFOP002-3.001 - Енергийна ефективност за малките и средни предприятия. Направените инвестиции подпомагат развитието на бенефициента в следните направления:
- постигнато е ефективно планиране, навременно отчитане, управление и контрол в/у процесите, свързани с маркетинга, продажбите и обслужването на клиентите;
- намалена е енергийната интензивност на производствения процес на етикети;
- подобрен е производствения капацитет за производство на бутикови етикети и такива в дълги серии.
Оценявайки дългосрочните ползи от участието в европейските грантови програми, в настоящата процедура управлението на Дилком вижда възможност за преодоляване на още едно "тясно място" от дейността на компанията, а именно довършителните операции при производството на фолийни и хартиени, самозалепващи и несамозалепващи етикети. Закупуването на Многофукционална машина за довършителни операции ще даде технологична възможност на печатницата за щанцоване, рязане и подреждане в пачки на всички видове етикети, които имат нужда от такъв тип довършителни операции. Ще се постигне автоматизация, висока производителност и подобрено качество на крайните продукти. В следствие на изпълнението на проекта се очаква средно повишаване на производителността при довършителните операции между 5 и 8 пъти. Проектът предвижда увеличаване на продукцията за вътрешния и чуждестранния пазар.
Проектното предложение попада в тематична област "Мехатроника и чисти технологии" на ИСИС, защото включва инвестиции в системи за автоматизирано и софтуерно подпомагано управление с приложение в производството.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</si>
  <si>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Настоящото проектно предложение включва инвестиции за подобряване на производствения капацитет, намаляване на производствените разходи, оптимизация и повишаване на качеството в ТОНАЛ ЕООД, което следва да удовлетвори пазарните обеми на търсене и реализира икономично производство. Предвидена е инвестиция в материални активи, които ще разширят производствения капацитет на предприятието и ще подобрят производствените процеси. Ще се преодолеят проблемите в "тесните места" на производството, ще се ускори процеса, ще се осигури спестяване на основни ресурси, ще се елиминира ръчен труд и ще се подобри качеството на крайните изделия. Проектът предвижда увеличаване на продукцията и устойчиво развитие на компанията. Проектното предложение попада в тематична област "Мехатроника и чисти технологии" на ИСИС, защото включва инвестиции в системи за автоматизирано и софтуерно подпомагано управление с приложение в производството. Инвестицията ще осигури подобрен производствен капацитет на цялото предприятие и постигане на ритмичност на процеса.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</si>
  <si>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„Бавария ТМ“ ЕООД е производител на машини за формуване на керамични маси. Дейността е с код на икономическата дейност по КИД 2008: Код по КИД 2008: 28.99 Производство на други машини със специално предназначение, некласифицирани другаде.
Проектното предложение е насочено към повишаване конкурентоспособността на „Бавария ТМ“ ЕООД
и по-успешното му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
Проектът включва инвестиции за закупуване и въвеждане в експлоатация на модерно, високо технологично оборудване, при приложим режим „регионална инвестиционна помощ”..
Дейностите по проекта са насочени към подобряване на производствения капацитет на „Бавария ТМ“ ЕООД. С реализирането им ще се постигнат заложените цели в проекта чрез инвестиции насочени към:
- подобряване на производствените процеси;
- намаляване на производствените разходи;
- подобряване на предлаганите продукти.
Резултати от изпълнението на проекта:
- Повишаване на Вътрешната норма на възвращаемост -43,18%;
- Нарастване на нетните приходи от продажби – 157,64%;
- Нарастване на производителността - 163,11%;
- Реализиране на износ на готовата продукция – 76,78% (Средната стойност на нетните приходи от продажби от износ за разглеждания прогнозен период в Бизнес плана).
Дейностите по проекта имат за свой основен предмет осъществяването на първоначални инвестиции в материални и активи за разширяване на капацитета на съществуващ стопански обект като след реализирането му, предприятието ще може да произвежда повече от поне един от вече произвежданите продукти, при запазен базисен производствен процес.</t>
  </si>
  <si>
    <t>ПИК 2003 е машиностроително предприятие от гр. Русе, което произвежда единични или дребни серии заготовки от конструктивни, инструментални или специални стомани. Основните продукти на компанията са заготовки за детайли, възли и екипировка, които много често са уникални и отговарят на клиентското задание. Настоящият проект цели преодоляване на основни проблеми на компанията, свързани с производствения капацитет в ключови операции при разкрой на листов материал, които се отразяват негативно на цялото производство. В допълнение, невъзможността да гарантира 100% качество на крайните продукти ограничава потенциала за износ на ПИК. Проектното предложение предвижда изпълнението на дейност за подобряване на производствения капацитет на кандидата, чрез въвеждане в експлоатация на машина за лазерно рязане. В резултат на изпълнението на проекта ще бъдат постигнати резултати, като подобрени производствени процеси, подобрена ефикасност и ефективност на производствените разходи, подобрено качество на продукцията. Ще се създадат условия за намаляване на себестойността и подобряване на ресурсната ефективност на предприятието, чрез преодоляване на проблемите в "тесните места" на производството към момента. Тези положителни тенденции ще подпомогнат развитието на компанията и ще стимулират продажбите на националния и външните пазари. Проектното предложение попада в тематична област "Мехатроника и чисти технологии" на ИСИС. Инвестицията ще осигури подобрен производствен капацитет на цялото предприятие и постигане на ритмичност на процеса.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t>
  </si>
  <si>
    <t>„Копиком България” ЕООД е производствена компания работеща в сферата на предпечат и печат на различни издания и печатни продукти, печатна реклама, печат на проекти свързани със строителството и кадастъра, отпечатани и изрязани продукти върху картон, PVC, др. материали. Дружеството разполага с една производствени база за реализиране предмета си на дейност, намираща се в гр. София и планира да създаде нов производствен обект в гр. Кнежа. Компанията инвестира непрекъснато в подобряване на производствените процеси, за да отговаря на актуалните тенденции на производство в печатарския бранш, както и на динамиката и развитието на потребителското търсене и изисквания.
Настоящия инвестиционен проект предвижда дейност, водеща до създаването на нов стопански обект в гр. Кнежа и разширяване на производствения капацитет на дружеството чрез оптимизиране на производствените процеси и засилване на експортния потенциал.
Целите по проекта ще се постигнат посредством изпълнението на следната допустима по настоящата процедура дейност:
- Дейност за подобряване на производствения капацитет посредством оптимизация на производствените процеси в нов стопански обект (дейността ще бъде изпълнена чрез закупуването на Режещ плотер - 1 бр.)
С успешната реализация на проектната дейност и постигане на очакваните резултати, дружеството ще успее да преодолее проблемите и ограниченията пред развитието си, свързани с липса на достатъчен производствен капацитет, нуждата от нови производствени помещения за подобряване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Дейността по проекта се отнасят към основния код на икономическа дейност на дружеството 18.12 Печатане на други издания и печатни продукти.
Проектът попада и в приоритетите на настоящата процедура, свързани с тематично приоритизиране и устойчиво развитие.</t>
  </si>
  <si>
    <t>"ИТренинг" ООД е дружество, специализирано в предоставянето на консултантски услуги в областта на информационните технологии, планирането и проектирането на интегрирани компютърни системи, класифицирана като дейност с код J 62.02. Консултантска дейност по информационни технологии.
Основната цел на проекта е подобряване на производствения капацитет на дружеството с цел повишаване на конкурентоспособността и засилване на експортния му потенциал.
Проектът ще се реализира чрез изпълнение на Дейност за подобряване на производствения капацитет на кандидата /част 1, 2 и 3/,в рамките на която ще бъдат придобити следните дълготрайни нематериални активи и дълготрайни материални активи, необходими за изпълнението на проекта и водещи до подобряване на производствения капацитет:
- Софтуер за автоматично наблюдение, извличане, анализ и визуализация на дистрибутирани софтуерни системи – 1 бр. и
- сървър - 4 бр.
Посредством проектната реализация ще се преодолеят успешно пречките пред конкурентоспособното развитие на дружеството и пред експортната му активност и потенциал, породени от следните фактори:
-използване на стари технологии и оборудване за осъществяване на производствени процеси;
-високи производствени разходи и необходимост от оптимизация на производствените вериги;
-липса на достатъчен производствен капацитет, който да удовлетворява пазарните обеми на търсене;
-по-ниско качество на предоставяните услуги.
Реализираните инвестиции ще доведат пряко до подобряване на производствения капацитет чрез: подобряване на производствените процеси,в т.ч. постигане на по-висока производителност и увеличаване обема на предоставените услуги; намаляване на производствените разходи; подобряване на предлаганите продукти-услуги.
В резултат на изложеното ще се постигне основната цел на проекта, кореспондираща пряко на целта на процедура BG16RFOP002-2.040 Подобряване на производствения капацитет в МСП.</t>
  </si>
  <si>
    <t xml:space="preserve">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на производствения процес на кандидатстващото дружество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подобряване на производствените процеси;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t>
  </si>
  <si>
    <t>Настоящото проектно предложение цели 1.Разширяване на производствения капацитет на дружеството при производството на стъклопакети и услуги по обработка на плоско и ламинирано стъкло и 2.Разширяване присъствието на "ДАКС-96" ООД на външните пазари на услуги по обработка на стъкло. Тези цели ще постигнем чрез закупуване на набор от материални активи:
1. Вертикална линия за производство на стъклопакети
2. Линия за кантиране
3. Хоризонтална миялна машина за стъкло
4. Машина за третиране на вода
5. Вертикален център за обработка с цифрово управление
6. Машина за вертикално измиване на стъкло
7. Система за водно рязане
Тези машини са предвидени да работят в синхронизирана технологична последователност и чрез своята висока производителност ще осигурят както значително по-голям капацитет за предоставяне на услугите по обработка на обикновено и ламинирано стъкло, така и по-високо качество на произвежданите стъклопакети. Това ще повиши обема продукция и услуги с висока добавена стойност както за нашия, така и за чуждите пазари.
Така ще се увеличат нетните приходи от продажби с 30.20%, а тези от износ – с 121,61%. Доставката на посочената комбинация от машини ще повиши производителността на предприятието с 24,74%, ще повиши качеството и намали разходите за суровини и материали с 5% в сравнение с наличната техника и организация на производствения процес.
От своя страна това ще повиши ефективността на производствените разходи, като осигури на инвестицията рентабилност с норма на възвръщаемост (IRR) 17,47%. Проектът има своя принос към технологичните и продуктови приоритети на ИСИС в областта на „Мехатроника и чисти технологии”.
Изпълнението на проекта ще повиши конкурентоспособността на "ДАКС-96" ООД и по-успешното му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</si>
  <si>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Ексо Ексо Кристен ЕООД е специализирано в изработката на малки хартиени изделия предназначени за частни и корпоративни събития като рождени дни, сватби, сезонни празници и корпоративни, и всякакъв тип събития. (сектор свързан с Интензивни на знание услуги: J58 „Издателска дейност“) попадащи в приоритетните области на ИСИС "Мехатроника и чисти технологии" в ЮЦР гр. Пазарджик.
Понастоящем с наличните си производствени мощности кандидатът достига максималния обем на производствения си капацитет и работи в режим на пълно натоварване, в ситуация на нарастващо търсене на продуктите. Предвидено е с помощта на ОПИК и в съответствие с целите на мярката, да се създаде нов стопански обект (нова различна производствена единица), която е пространствено, функционално и организационно отделена , характеризираща се с висока степен на автономност, позиционирана в област Пазарджик. В новият обект ще се произвеждат продукти, които са обект на основната икономическа дейност на кандидата и са произвеждани в друг негов стопански обект (София)
Технологичната еволюция на мехатрониката (механичната обработка с компютърното управление на машини с ЦПУ, вкл. и Система за автоматично принтиране на печатни изделия) е основа, на която кандидатът е стъпил при избора на активи, които детайлно са разписани и обосновани в т. 7 "Дейност за подобряване на производствения капацитет" . Посредством тази дейност, ще се изпълни основната цел на проекта
-подобряване на производствения капацитет, с цел повишаване на конкурентоспособността и засилване на експортния потенциал.
Очаквани резултати (индикатори):
1. повишаване на производствения капацитет, чрез постигане на висока производителност (ръст с 19,6%), намаляване на произв. разходи, подобряване на предлаганите продукти;
2. засилване на експортния потенциал (ръст над 157%);
3. Ръст на нетните приходи над 151% чрез увеличаване обема на произведена продукция;
4. Висока норма на нетна възвращаемост на направената инвестиция над 15,12%;</t>
  </si>
  <si>
    <t>Телефайлс ЕООД е производствено предприятие, което си е поставило амбициозната цел да е сред водещите компании в България в областта на разработването, производство и пълен инженеринг на системи за автоматизация в хранително –вкусовата промишленост(винарска , месодобивна) - основен код на икономическа дейност 2893 - Производство на машини и оборудване за преработка на храни, напитки и тютюн. За постигането на поставените високи цели компанията се нуждае от инвестиции, които да позволят на предприятието да подобри своя производствен капацитет и да отговори на все по-високите изисквания на българския и европейския пазар, което очакваме да се случи и чрез изпълнението на настоящото проектно предложение.
За да повиши конкурентоспособността си и за да засили своя експортен потенциал екипът на Телефайлс ЕООД планира да придобие по проекта следното високотехнологично производствено оборудване:
- Хидравличнa абкант пресa с ЦПУ управление;
- Система за лазерен разкрой с фиброоптичен източник;
- Машина за лазерно маркиране.
Предвиденото за придобиване оборудване е с по- високи параметри от това, с което предприятието оперира в момента, по отношение на точност на обработка на продуктите, производствен капациет, като разполага и с възможности за автоматизация на производствения процес.
Проектът ще бъде изпълняван при условията на режим "регионална инвестиционна помощ" съгласно чл. 13 и чл. 14 от Регламент (ЕС) № 651/2014като попада в категория първоначални инвестиции попадат съответните дейности "разширяване капацитета на съществуващ стопански обект".</t>
  </si>
  <si>
    <t>Лирекс БС АД е водещ доставчик на ИКТ услуги и услуги по управление на мащабни, сложни и разпръснати ИТ инфраструктури с фокус върху комплексни информационни услуги за клиенти в България и чужбина. Услугите на компанията предоставят възможността организациите да освободят ценни ресурси и да се съсредоточат върху своите ключови и приоритетни бизнес процеси. „Лирекс БС“АД е доверен партньор на международни компании от различни индустрии, със своето прецизно подбрано портфолио от услуги за облачна, on-premise и хибридна инфраструктура и с над 15 години опит в управляемите услуги. През последните 3 години, компанията съществено увеличи дела на извършваните XML B2B информационни и транзакционни услуги. Към момента капацитета на дружеството се оказва недостатъчен за поемане на всички поръчки и оползотворяване на търсенето на услугите, които предлага фирмата. Темповете на създаване и натрупване на клиентска информация далеч надхвърлят капацитета и функционалните възможности на системите с които дружеството разполага, както и на дългосрочните му инвестиционни възможности.
Настоящият проект ще предложи елиминиране на установените дефицити, свързани с липсата на капацитет за предоставяне на XML B2B информационни и транзакционни услуги от Лирекс БС АД. Проекта предвижда осигуряване на Облачна система за сторидж виртуализация, отдалечено съхранение и защита на данни, която ще увеличи двойно капацитета на дружеството за предоставяне на XML B2B информационни и транзакционни услуги. В резултат от изпълнение на проекта ще се реализира увеличение на нетните приходи от продажби на услуги с 22,47% на база на приходите, реализирани от фирмата през последния отчетен период за настоящата схема – 2017г. Очаква се като пряк резултат от извършените инвестиции да се реализира ръст на приходите от износ на дружеството с 65,6 % , да се увеличи ефективността на работния процес, като и да се оптимизират процесите по предоставяне на XML B2B информационни и транзакционни услуги.</t>
  </si>
  <si>
    <t>Проектът има за цел повишаване на конкурентоспособността и производствения капацитет на "Михамакс Инженеринг" ООД и увеличаване на потенциала за експорт, в резултат на което ще се постигне подобряване на пазарното присъствие на българските МСП. Към настоящия момент компанията е достигнала пълна натовареност на производствените си мощности и няма възможност да приема поръчки за производство на нови продукти, както и да увеличи капацитета на текущото си производство за изработка на индустриални прахосмукачки и индустриални прахоулавящи системи.
Успешното реализиране на проекта ще даде възможност за внедряване на технологии за оптимизиране и подобряване на производствените и технологични процеси, постигане на по-висока производителност, намаляване на производствените разходи и оптимизиране на производствената верига. Основната проектна дейност е насочена към доставка, монтаж и въвеждане в експлоатация на модерни технологии и оборудване за производство на нови продукти с високо качество, които да съответстват на европейските норми и изисквания. С новото оборудване всички продукти ще се произвеждат вече в компанията, което ще спомогне за по-бързото издаване на продукцията и ще спести излишни разходи по транспорт и плащане на контрагенти. В предприятието ще се създаден възможност да се произвеждат цялостно асамблирани продукти, а не само елементите, което ще затвори процеса до крайния потребител и многократно ще намали времето за доставка до клиентите.
Като резултат от нея ще се увеличи потенциала за производство и износ на продукти с висока добавена стойност и ще се осигури развитието на конкурентно, ефикасно и ефективно производство, гарантиращо устойчивост и добър икономически ефект за предприятието и увеличаване на трудовата заетост. Чрез внедрените нови технологии ще се постигне и подобряване на ресурсната ефективност, повишен производствен капацитет и качество на продуктите, добри системи за управление и за прилагане на нови бизнес модели и практики.</t>
  </si>
  <si>
    <t>Фирма“УНИТЕХ КО“ЕООД е създадена през 2007 год. дейността и е в областта на експериментално-производствената, инженерингова и внедрително-развойна дейност.От 2015 г. фирмата е ЕООД, поради преминаване на единия съдружник на държавна работа. Основна дейност е производство на машини и съоръжения за преработка на храни, тютюн и напитки; механично обработване на метали; разработка и производство на детайли, възли и машини със специфично предназначение.
Дейностите, предвидени за изпълнение по настоящето проектно предложение са свързани с подобряване на производствените процеси, разнообразяване асортимента от продукти, подобряване на ресурсната ефективност. Търсенето на изделия с все по-големи изисквания за качество непрекъснато се увеличава и за да бъде конкурентоспособна “УНИТЕХ КО”ЕООД трябва непрекъснато да инвестира във ново оборудване. Очакваните резултати от изпълнението на дейностите по проекта са: увеличаване на производствения капацитет; увеличаване приходите от продажби; повишаване ресурсната ефективност; намаляване себестойността на изделията;повишаване добавената стойност на крайния продукт; разширяване пазарните позиции на дружеството; износ на продукция; разкриване на работни места. Изпълнението на проектните дейности са от значение за икономическо развитие на фирмата, тъй като резултатите ще дадат отражение върху цялостното и развитие. Изпълнението на предвидените дейности ще се осъществи в инвестиции в ДМА за закупуване на „Универсален Струг”-1брой, "Универсална фрезова машина"-1брой, "Плоскошлифовъчна машина"-1брой и "Хоризонтална лентоотрезна машина"-1брой.
В дългосрочен план, реализирането на проектното предложение ще доведе до постигане на траeн устойчив растеж на “УНИТЕХ КО“ ЕООД и непрекъснато повишаване на конкурентоспособността на дружеството.</t>
  </si>
  <si>
    <t>България, Северна и югоизточна България (BG3), Северозападен (BG31), Плевен (BG314), Кнежа, гр.Кнежа</t>
  </si>
  <si>
    <t>19.03.2021</t>
  </si>
  <si>
    <t>25.3.2021</t>
  </si>
  <si>
    <t>30.3.2021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</si>
</sst>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m\.yyyy\ &quot;г.&quot;;@"/>
    <numFmt numFmtId="175" formatCode="#,##0.00\ &quot;лв.&quot;"/>
    <numFmt numFmtId="176" formatCode="#,##0.00\ _л_в"/>
    <numFmt numFmtId="177" formatCode="&quot;Yes&quot;;&quot;Yes&quot;;&quot;No&quot;"/>
    <numFmt numFmtId="178" formatCode="&quot;True&quot;;&quot;True&quot;;&quot;False&quot;"/>
    <numFmt numFmtId="179" formatCode="&quot;On&quot;;&quot;On&quot;;&quot;Off&quot;"/>
    <numFmt numFmtId="180" formatCode="[$€-2]\ #,##0.00_);[Red]\([$€-2]\ #,##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color indexed="8"/>
      <name val="Verdana"/>
      <family val="2"/>
    </font>
    <font>
      <b/>
      <sz val="12"/>
      <color indexed="8"/>
      <name val="Verdana"/>
      <family val="2"/>
    </font>
    <font>
      <sz val="8"/>
      <color indexed="8"/>
      <name val="Verdana"/>
      <family val="2"/>
    </font>
    <font>
      <b/>
      <sz val="9"/>
      <color indexed="8"/>
      <name val="Verdana"/>
      <family val="2"/>
    </font>
    <font>
      <sz val="8"/>
      <name val="Verdana"/>
      <family val="2"/>
    </font>
    <font>
      <b/>
      <sz val="9"/>
      <name val="Verdana"/>
      <family val="2"/>
    </font>
    <font>
      <u val="single"/>
      <sz val="10"/>
      <color indexed="20"/>
      <name val="Arial"/>
      <family val="2"/>
    </font>
    <font>
      <u val="single"/>
      <sz val="10"/>
      <color indexed="12"/>
      <name val="Arial"/>
      <family val="2"/>
    </font>
    <font>
      <sz val="9"/>
      <color indexed="8"/>
      <name val="Verdana"/>
      <family val="2"/>
    </font>
    <font>
      <sz val="10"/>
      <color indexed="8"/>
      <name val="Verdana"/>
      <family val="2"/>
    </font>
    <font>
      <u val="single"/>
      <sz val="10"/>
      <color theme="11"/>
      <name val="Arial"/>
      <family val="2"/>
    </font>
    <font>
      <u val="single"/>
      <sz val="10"/>
      <color theme="10"/>
      <name val="Arial"/>
      <family val="2"/>
    </font>
    <font>
      <sz val="11"/>
      <color rgb="FF000000"/>
      <name val="Calibri"/>
      <family val="2"/>
    </font>
    <font>
      <sz val="9"/>
      <color rgb="FF000000"/>
      <name val="Verdana"/>
      <family val="2"/>
    </font>
    <font>
      <b/>
      <sz val="9"/>
      <color rgb="FF000000"/>
      <name val="Verdana"/>
      <family val="2"/>
    </font>
    <font>
      <b/>
      <sz val="9"/>
      <color theme="1"/>
      <name val="Verdana"/>
      <family val="2"/>
    </font>
    <font>
      <sz val="10"/>
      <color rgb="FF00000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style="thin"/>
      <right style="thin"/>
      <top style="thin"/>
      <bottom>
        <color indexed="63"/>
      </bottom>
    </border>
    <border>
      <left style="thin"/>
      <right/>
      <top style="thin"/>
      <bottom style="thin"/>
    </border>
    <border>
      <left style="thin"/>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21" fillId="0" borderId="0" xfId="0" applyFont="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wrapText="1"/>
    </xf>
    <xf numFmtId="49" fontId="32"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174" fontId="22" fillId="0" borderId="10" xfId="0" applyNumberFormat="1" applyFont="1" applyFill="1" applyBorder="1" applyAlignment="1">
      <alignment horizontal="center" vertical="center" wrapText="1"/>
    </xf>
    <xf numFmtId="174" fontId="22" fillId="0" borderId="13" xfId="0" applyNumberFormat="1" applyFont="1" applyFill="1" applyBorder="1" applyAlignment="1">
      <alignment horizontal="center" vertical="center" wrapText="1"/>
    </xf>
    <xf numFmtId="49" fontId="33" fillId="0" borderId="10" xfId="59" applyNumberFormat="1" applyFont="1" applyFill="1" applyBorder="1" applyAlignment="1" applyProtection="1">
      <alignment horizontal="center" vertical="center" wrapText="1"/>
      <protection/>
    </xf>
    <xf numFmtId="4" fontId="33" fillId="0" borderId="10" xfId="65" applyNumberFormat="1" applyFont="1" applyFill="1" applyBorder="1" applyAlignment="1" applyProtection="1">
      <alignment horizontal="center" vertical="center" wrapText="1"/>
      <protection/>
    </xf>
    <xf numFmtId="4" fontId="32" fillId="0" borderId="10" xfId="65" applyNumberFormat="1" applyFont="1" applyFill="1" applyBorder="1" applyAlignment="1" applyProtection="1">
      <alignment horizontal="center" vertical="center" wrapText="1"/>
      <protection/>
    </xf>
    <xf numFmtId="4" fontId="34" fillId="0" borderId="10" xfId="60" applyNumberFormat="1" applyFont="1" applyFill="1" applyBorder="1" applyAlignment="1" applyProtection="1">
      <alignment horizontal="center" vertical="center" wrapText="1"/>
      <protection/>
    </xf>
    <xf numFmtId="175" fontId="33" fillId="0" borderId="10" xfId="0" applyNumberFormat="1" applyFont="1" applyFill="1" applyBorder="1" applyAlignment="1" applyProtection="1">
      <alignment horizontal="center" vertical="center" wrapText="1"/>
      <protection/>
    </xf>
    <xf numFmtId="9" fontId="24" fillId="0" borderId="14" xfId="0" applyNumberFormat="1" applyFont="1" applyFill="1" applyBorder="1" applyAlignment="1">
      <alignment horizontal="center" vertical="center" wrapText="1"/>
    </xf>
    <xf numFmtId="0" fontId="22" fillId="0" borderId="10" xfId="0" applyNumberFormat="1" applyFont="1" applyFill="1" applyBorder="1" applyAlignment="1" applyProtection="1">
      <alignment horizontal="center" vertical="center" wrapText="1"/>
      <protection/>
    </xf>
    <xf numFmtId="4" fontId="34" fillId="0" borderId="10" xfId="58" applyNumberFormat="1" applyFont="1" applyFill="1" applyBorder="1" applyAlignment="1" applyProtection="1">
      <alignment horizontal="center" vertical="center" wrapText="1"/>
      <protection/>
    </xf>
    <xf numFmtId="4" fontId="34" fillId="0" borderId="13" xfId="58" applyNumberFormat="1" applyFont="1" applyFill="1" applyBorder="1" applyAlignment="1" applyProtection="1">
      <alignment horizontal="center" vertical="center" wrapText="1"/>
      <protection/>
    </xf>
    <xf numFmtId="9" fontId="24" fillId="0" borderId="15" xfId="0" applyNumberFormat="1" applyFont="1" applyFill="1" applyBorder="1" applyAlignment="1">
      <alignment horizontal="center" vertical="center" wrapText="1"/>
    </xf>
    <xf numFmtId="175" fontId="33" fillId="0" borderId="13" xfId="0" applyNumberFormat="1" applyFont="1" applyFill="1" applyBorder="1" applyAlignment="1" applyProtection="1">
      <alignment horizontal="center" vertical="center" wrapText="1"/>
      <protection/>
    </xf>
    <xf numFmtId="10" fontId="35" fillId="0" borderId="10" xfId="65" applyNumberFormat="1" applyFont="1" applyFill="1" applyBorder="1" applyAlignment="1" applyProtection="1">
      <alignment horizontal="center" vertical="center" wrapText="1"/>
      <protection/>
    </xf>
    <xf numFmtId="0" fontId="20" fillId="0" borderId="0" xfId="0" applyFont="1" applyAlignment="1">
      <alignment horizontal="center" vertical="center" wrapText="1"/>
    </xf>
    <xf numFmtId="0" fontId="2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7"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3:P17" comment="" totalsRowShown="0">
  <autoFilter ref="A3:P17"/>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view="pageBreakPreview" zoomScale="70" zoomScaleNormal="70" zoomScaleSheetLayoutView="70" zoomScalePageLayoutView="0" workbookViewId="0" topLeftCell="B2">
      <pane ySplit="2" topLeftCell="A9" activePane="bottomLeft" state="frozen"/>
      <selection pane="topLeft" activeCell="A2" sqref="A2"/>
      <selection pane="bottomLeft" activeCell="H16" sqref="H16"/>
    </sheetView>
  </sheetViews>
  <sheetFormatPr defaultColWidth="9.140625" defaultRowHeight="12.75"/>
  <cols>
    <col min="1" max="1" width="30.28125" style="1" customWidth="1"/>
    <col min="2" max="2" width="30.8515625" style="8" customWidth="1"/>
    <col min="3" max="3" width="13.57421875" style="9" customWidth="1"/>
    <col min="4" max="4" width="18.421875" style="1" customWidth="1"/>
    <col min="5" max="5" width="16.28125" style="1" customWidth="1"/>
    <col min="6" max="6" width="17.00390625" style="1" customWidth="1"/>
    <col min="7" max="7" width="18.140625" style="10" customWidth="1"/>
    <col min="8" max="8" width="63.28125" style="1" customWidth="1"/>
    <col min="9" max="9" width="26.28125" style="1" customWidth="1"/>
    <col min="10" max="10" width="26.421875" style="1" customWidth="1"/>
    <col min="11" max="11" width="28.421875" style="11" customWidth="1"/>
    <col min="12" max="12" width="18.28125" style="9" customWidth="1"/>
    <col min="13" max="13" width="18.8515625" style="9" customWidth="1"/>
    <col min="14" max="15" width="18.28125" style="9" customWidth="1"/>
    <col min="16" max="16" width="18.7109375" style="9" customWidth="1"/>
    <col min="17" max="16384" width="9.140625" style="1" customWidth="1"/>
  </cols>
  <sheetData>
    <row r="1" spans="1:16" ht="253.5" customHeight="1">
      <c r="A1" s="28" t="s">
        <v>15</v>
      </c>
      <c r="B1" s="29"/>
      <c r="C1" s="29"/>
      <c r="D1" s="29"/>
      <c r="E1" s="29"/>
      <c r="F1" s="29"/>
      <c r="G1" s="29"/>
      <c r="H1" s="29"/>
      <c r="I1" s="29"/>
      <c r="J1" s="29"/>
      <c r="K1" s="29"/>
      <c r="L1" s="29"/>
      <c r="M1" s="29"/>
      <c r="N1" s="29"/>
      <c r="O1" s="29"/>
      <c r="P1" s="29"/>
    </row>
    <row r="2" spans="1:16" ht="30.75" customHeight="1">
      <c r="A2" s="28" t="s">
        <v>15</v>
      </c>
      <c r="B2" s="29"/>
      <c r="C2" s="29"/>
      <c r="D2" s="29"/>
      <c r="E2" s="29"/>
      <c r="F2" s="29"/>
      <c r="G2" s="29"/>
      <c r="H2" s="29"/>
      <c r="I2" s="29"/>
      <c r="J2" s="29"/>
      <c r="K2" s="29"/>
      <c r="L2" s="29"/>
      <c r="M2" s="29"/>
      <c r="N2" s="29"/>
      <c r="O2" s="29"/>
      <c r="P2" s="29"/>
    </row>
    <row r="3" spans="1:16" s="7" customFormat="1" ht="106.5" customHeight="1">
      <c r="A3" s="2" t="s">
        <v>0</v>
      </c>
      <c r="B3" s="3" t="s">
        <v>1</v>
      </c>
      <c r="C3" s="3" t="s">
        <v>2</v>
      </c>
      <c r="D3" s="3" t="s">
        <v>3</v>
      </c>
      <c r="E3" s="3" t="s">
        <v>16</v>
      </c>
      <c r="F3" s="4" t="s">
        <v>8</v>
      </c>
      <c r="G3" s="5" t="s">
        <v>9</v>
      </c>
      <c r="H3" s="3" t="s">
        <v>4</v>
      </c>
      <c r="I3" s="3" t="s">
        <v>10</v>
      </c>
      <c r="J3" s="3" t="s">
        <v>5</v>
      </c>
      <c r="K3" s="3" t="s">
        <v>12</v>
      </c>
      <c r="L3" s="3" t="s">
        <v>11</v>
      </c>
      <c r="M3" s="3" t="s">
        <v>6</v>
      </c>
      <c r="N3" s="6" t="s">
        <v>7</v>
      </c>
      <c r="O3" s="6" t="s">
        <v>13</v>
      </c>
      <c r="P3" s="6" t="s">
        <v>14</v>
      </c>
    </row>
    <row r="4" spans="1:16" ht="76.5" customHeight="1">
      <c r="A4" s="16" t="s">
        <v>29</v>
      </c>
      <c r="B4" s="12" t="s">
        <v>43</v>
      </c>
      <c r="C4" s="12" t="s">
        <v>57</v>
      </c>
      <c r="D4" s="13" t="s">
        <v>72</v>
      </c>
      <c r="E4" s="14" t="s">
        <v>112</v>
      </c>
      <c r="F4" s="13">
        <v>12</v>
      </c>
      <c r="G4" s="14">
        <v>44639</v>
      </c>
      <c r="H4" s="27" t="s">
        <v>97</v>
      </c>
      <c r="I4" s="12" t="s">
        <v>83</v>
      </c>
      <c r="J4" s="13" t="s">
        <v>21</v>
      </c>
      <c r="K4" s="22" t="s">
        <v>19</v>
      </c>
      <c r="L4" s="18">
        <v>1070625</v>
      </c>
      <c r="M4" s="18">
        <v>749437.5</v>
      </c>
      <c r="N4" s="19">
        <f aca="true" t="shared" si="0" ref="N4:N9">L4-M4</f>
        <v>321187.5</v>
      </c>
      <c r="O4" s="20">
        <f>Sheet1!$M4*0.85</f>
        <v>637021.875</v>
      </c>
      <c r="P4" s="21">
        <f>Sheet1!$O4/Sheet1!$M4</f>
        <v>0.85</v>
      </c>
    </row>
    <row r="5" spans="1:16" ht="76.5" customHeight="1">
      <c r="A5" s="16" t="s">
        <v>30</v>
      </c>
      <c r="B5" s="12" t="s">
        <v>44</v>
      </c>
      <c r="C5" s="12" t="s">
        <v>58</v>
      </c>
      <c r="D5" s="13" t="s">
        <v>73</v>
      </c>
      <c r="E5" s="14" t="s">
        <v>113</v>
      </c>
      <c r="F5" s="13">
        <v>12</v>
      </c>
      <c r="G5" s="14">
        <v>44645</v>
      </c>
      <c r="H5" s="27" t="s">
        <v>98</v>
      </c>
      <c r="I5" s="12" t="s">
        <v>84</v>
      </c>
      <c r="J5" s="13" t="s">
        <v>22</v>
      </c>
      <c r="K5" s="17" t="s">
        <v>19</v>
      </c>
      <c r="L5" s="18">
        <v>485000</v>
      </c>
      <c r="M5" s="18">
        <v>291000</v>
      </c>
      <c r="N5" s="19">
        <f t="shared" si="0"/>
        <v>194000</v>
      </c>
      <c r="O5" s="20">
        <f>Sheet1!$M5*0.85</f>
        <v>247350</v>
      </c>
      <c r="P5" s="21">
        <f>Sheet1!$O5/Sheet1!$M5</f>
        <v>0.85</v>
      </c>
    </row>
    <row r="6" spans="1:16" ht="76.5" customHeight="1">
      <c r="A6" s="16" t="s">
        <v>31</v>
      </c>
      <c r="B6" s="12" t="s">
        <v>45</v>
      </c>
      <c r="C6" s="12" t="s">
        <v>59</v>
      </c>
      <c r="D6" s="13" t="s">
        <v>71</v>
      </c>
      <c r="E6" s="14" t="s">
        <v>112</v>
      </c>
      <c r="F6" s="13">
        <v>12</v>
      </c>
      <c r="G6" s="14">
        <v>44639</v>
      </c>
      <c r="H6" s="27" t="s">
        <v>99</v>
      </c>
      <c r="I6" s="12" t="s">
        <v>85</v>
      </c>
      <c r="J6" s="13" t="s">
        <v>20</v>
      </c>
      <c r="K6" s="22" t="s">
        <v>19</v>
      </c>
      <c r="L6" s="18">
        <v>545000</v>
      </c>
      <c r="M6" s="18">
        <v>381500</v>
      </c>
      <c r="N6" s="19">
        <f t="shared" si="0"/>
        <v>163500</v>
      </c>
      <c r="O6" s="20">
        <f>Sheet1!$M6*0.85</f>
        <v>324275</v>
      </c>
      <c r="P6" s="21">
        <f>Sheet1!$O6/Sheet1!$M6</f>
        <v>0.85</v>
      </c>
    </row>
    <row r="7" spans="1:16" ht="76.5" customHeight="1">
      <c r="A7" s="16" t="s">
        <v>32</v>
      </c>
      <c r="B7" s="12" t="s">
        <v>46</v>
      </c>
      <c r="C7" s="12" t="s">
        <v>60</v>
      </c>
      <c r="D7" s="13" t="s">
        <v>74</v>
      </c>
      <c r="E7" s="14" t="s">
        <v>113</v>
      </c>
      <c r="F7" s="13">
        <v>12</v>
      </c>
      <c r="G7" s="14">
        <v>44645</v>
      </c>
      <c r="H7" s="27" t="s">
        <v>100</v>
      </c>
      <c r="I7" s="12" t="s">
        <v>86</v>
      </c>
      <c r="J7" s="13" t="s">
        <v>27</v>
      </c>
      <c r="K7" s="17" t="s">
        <v>19</v>
      </c>
      <c r="L7" s="18">
        <v>1025000</v>
      </c>
      <c r="M7" s="18">
        <v>461250</v>
      </c>
      <c r="N7" s="23">
        <f t="shared" si="0"/>
        <v>563750</v>
      </c>
      <c r="O7" s="20">
        <f>Sheet1!$M7*0.85</f>
        <v>392062.5</v>
      </c>
      <c r="P7" s="21">
        <f>Sheet1!$O7/Sheet1!$M7</f>
        <v>0.85</v>
      </c>
    </row>
    <row r="8" spans="1:16" ht="76.5" customHeight="1">
      <c r="A8" s="16" t="s">
        <v>33</v>
      </c>
      <c r="B8" s="12" t="s">
        <v>47</v>
      </c>
      <c r="C8" s="12" t="s">
        <v>61</v>
      </c>
      <c r="D8" s="13" t="s">
        <v>75</v>
      </c>
      <c r="E8" s="14" t="s">
        <v>112</v>
      </c>
      <c r="F8" s="13">
        <v>12</v>
      </c>
      <c r="G8" s="14">
        <v>44639</v>
      </c>
      <c r="H8" s="27" t="s">
        <v>101</v>
      </c>
      <c r="I8" s="12" t="s">
        <v>87</v>
      </c>
      <c r="J8" s="13" t="s">
        <v>20</v>
      </c>
      <c r="K8" s="22" t="s">
        <v>19</v>
      </c>
      <c r="L8" s="18">
        <v>420000</v>
      </c>
      <c r="M8" s="18">
        <v>294000</v>
      </c>
      <c r="N8" s="23">
        <f t="shared" si="0"/>
        <v>126000</v>
      </c>
      <c r="O8" s="20">
        <f>Sheet1!$M8*0.85</f>
        <v>249900</v>
      </c>
      <c r="P8" s="21">
        <f>Sheet1!$O8/Sheet1!$M8</f>
        <v>0.85</v>
      </c>
    </row>
    <row r="9" spans="1:16" ht="76.5" customHeight="1">
      <c r="A9" s="16" t="s">
        <v>34</v>
      </c>
      <c r="B9" s="12" t="s">
        <v>48</v>
      </c>
      <c r="C9" s="12" t="s">
        <v>62</v>
      </c>
      <c r="D9" s="13" t="s">
        <v>71</v>
      </c>
      <c r="E9" s="15" t="s">
        <v>112</v>
      </c>
      <c r="F9" s="13">
        <v>12</v>
      </c>
      <c r="G9" s="15">
        <v>44639</v>
      </c>
      <c r="H9" s="27" t="s">
        <v>102</v>
      </c>
      <c r="I9" s="12" t="s">
        <v>88</v>
      </c>
      <c r="J9" s="13" t="s">
        <v>111</v>
      </c>
      <c r="K9" s="17" t="s">
        <v>19</v>
      </c>
      <c r="L9" s="18">
        <v>451500</v>
      </c>
      <c r="M9" s="18">
        <v>316050</v>
      </c>
      <c r="N9" s="24">
        <f t="shared" si="0"/>
        <v>135450</v>
      </c>
      <c r="O9" s="26">
        <f>Sheet1!$M9*0.85</f>
        <v>268642.5</v>
      </c>
      <c r="P9" s="25">
        <f>Sheet1!$O9/Sheet1!$M9</f>
        <v>0.85</v>
      </c>
    </row>
    <row r="10" spans="1:16" ht="76.5" customHeight="1">
      <c r="A10" s="16" t="s">
        <v>35</v>
      </c>
      <c r="B10" s="12" t="s">
        <v>49</v>
      </c>
      <c r="C10" s="12" t="s">
        <v>63</v>
      </c>
      <c r="D10" s="13" t="s">
        <v>76</v>
      </c>
      <c r="E10" s="14" t="s">
        <v>112</v>
      </c>
      <c r="F10" s="13">
        <v>12</v>
      </c>
      <c r="G10" s="14">
        <v>44639</v>
      </c>
      <c r="H10" s="27" t="s">
        <v>103</v>
      </c>
      <c r="I10" s="12" t="s">
        <v>89</v>
      </c>
      <c r="J10" s="13" t="s">
        <v>28</v>
      </c>
      <c r="K10" s="22" t="s">
        <v>19</v>
      </c>
      <c r="L10" s="18">
        <v>227500</v>
      </c>
      <c r="M10" s="18">
        <v>159250</v>
      </c>
      <c r="N10" s="23">
        <f aca="true" t="shared" si="1" ref="N10:N17">L10-M10</f>
        <v>68250</v>
      </c>
      <c r="O10" s="20">
        <f>Sheet1!$M10*0.85</f>
        <v>135362.5</v>
      </c>
      <c r="P10" s="21">
        <f>Sheet1!$O10/Sheet1!$M10</f>
        <v>0.85</v>
      </c>
    </row>
    <row r="11" spans="1:16" ht="76.5" customHeight="1">
      <c r="A11" s="16" t="s">
        <v>36</v>
      </c>
      <c r="B11" s="12" t="s">
        <v>50</v>
      </c>
      <c r="C11" s="12" t="s">
        <v>64</v>
      </c>
      <c r="D11" s="13" t="s">
        <v>77</v>
      </c>
      <c r="E11" s="14" t="s">
        <v>113</v>
      </c>
      <c r="F11" s="13">
        <v>12</v>
      </c>
      <c r="G11" s="14">
        <v>44645</v>
      </c>
      <c r="H11" s="27" t="s">
        <v>104</v>
      </c>
      <c r="I11" s="12" t="s">
        <v>90</v>
      </c>
      <c r="J11" s="13" t="s">
        <v>25</v>
      </c>
      <c r="K11" s="17" t="s">
        <v>19</v>
      </c>
      <c r="L11" s="18">
        <v>958600</v>
      </c>
      <c r="M11" s="18">
        <v>671020</v>
      </c>
      <c r="N11" s="23">
        <f t="shared" si="1"/>
        <v>287580</v>
      </c>
      <c r="O11" s="20">
        <f>Sheet1!$M11*0.85</f>
        <v>570367</v>
      </c>
      <c r="P11" s="21">
        <f>Sheet1!$O11/Sheet1!$M11</f>
        <v>0.85</v>
      </c>
    </row>
    <row r="12" spans="1:16" ht="76.5" customHeight="1">
      <c r="A12" s="16" t="s">
        <v>37</v>
      </c>
      <c r="B12" s="12" t="s">
        <v>51</v>
      </c>
      <c r="C12" s="12" t="s">
        <v>65</v>
      </c>
      <c r="D12" s="13" t="s">
        <v>78</v>
      </c>
      <c r="E12" s="14" t="s">
        <v>112</v>
      </c>
      <c r="F12" s="13">
        <v>12</v>
      </c>
      <c r="G12" s="14">
        <v>44639</v>
      </c>
      <c r="H12" s="27" t="s">
        <v>105</v>
      </c>
      <c r="I12" s="12" t="s">
        <v>91</v>
      </c>
      <c r="J12" s="13" t="s">
        <v>24</v>
      </c>
      <c r="K12" s="22" t="s">
        <v>19</v>
      </c>
      <c r="L12" s="18">
        <v>2294444.88</v>
      </c>
      <c r="M12" s="18">
        <v>803055.71</v>
      </c>
      <c r="N12" s="23">
        <f t="shared" si="1"/>
        <v>1491389.17</v>
      </c>
      <c r="O12" s="20">
        <f>Sheet1!$M12*0.85</f>
        <v>682597.3535</v>
      </c>
      <c r="P12" s="21">
        <f>Sheet1!$O12/Sheet1!$M12</f>
        <v>0.85</v>
      </c>
    </row>
    <row r="13" spans="1:16" ht="76.5" customHeight="1">
      <c r="A13" s="16" t="s">
        <v>38</v>
      </c>
      <c r="B13" s="12" t="s">
        <v>52</v>
      </c>
      <c r="C13" s="12" t="s">
        <v>66</v>
      </c>
      <c r="D13" s="13" t="s">
        <v>79</v>
      </c>
      <c r="E13" s="15" t="s">
        <v>112</v>
      </c>
      <c r="F13" s="13">
        <v>12</v>
      </c>
      <c r="G13" s="15">
        <v>44639</v>
      </c>
      <c r="H13" s="27" t="s">
        <v>106</v>
      </c>
      <c r="I13" s="12" t="s">
        <v>92</v>
      </c>
      <c r="J13" s="13" t="s">
        <v>23</v>
      </c>
      <c r="K13" s="17" t="s">
        <v>19</v>
      </c>
      <c r="L13" s="18">
        <v>390460.45</v>
      </c>
      <c r="M13" s="18">
        <v>273322.31</v>
      </c>
      <c r="N13" s="23">
        <f t="shared" si="1"/>
        <v>117138.14000000001</v>
      </c>
      <c r="O13" s="20">
        <f>Sheet1!$M13*0.85</f>
        <v>232323.96349999998</v>
      </c>
      <c r="P13" s="21">
        <f>Sheet1!$O13/Sheet1!$M13</f>
        <v>0.85</v>
      </c>
    </row>
    <row r="14" spans="1:16" ht="76.5" customHeight="1">
      <c r="A14" s="16" t="s">
        <v>39</v>
      </c>
      <c r="B14" s="12" t="s">
        <v>53</v>
      </c>
      <c r="C14" s="12" t="s">
        <v>67</v>
      </c>
      <c r="D14" s="13" t="s">
        <v>80</v>
      </c>
      <c r="E14" s="14" t="s">
        <v>113</v>
      </c>
      <c r="F14" s="13">
        <v>12</v>
      </c>
      <c r="G14" s="14">
        <v>44645</v>
      </c>
      <c r="H14" s="27" t="s">
        <v>107</v>
      </c>
      <c r="I14" s="12" t="s">
        <v>93</v>
      </c>
      <c r="J14" s="13" t="s">
        <v>26</v>
      </c>
      <c r="K14" s="17" t="s">
        <v>19</v>
      </c>
      <c r="L14" s="18">
        <v>185777.65000000002</v>
      </c>
      <c r="M14" s="18">
        <v>130044.35</v>
      </c>
      <c r="N14" s="23">
        <f t="shared" si="1"/>
        <v>55733.30000000002</v>
      </c>
      <c r="O14" s="20">
        <f>Sheet1!$M14*0.85</f>
        <v>110537.69750000001</v>
      </c>
      <c r="P14" s="21">
        <f>Sheet1!$O14/Sheet1!$M14</f>
        <v>0.8500000000000001</v>
      </c>
    </row>
    <row r="15" spans="1:16" ht="76.5" customHeight="1">
      <c r="A15" s="16" t="s">
        <v>40</v>
      </c>
      <c r="B15" s="12" t="s">
        <v>54</v>
      </c>
      <c r="C15" s="12" t="s">
        <v>68</v>
      </c>
      <c r="D15" s="13" t="s">
        <v>81</v>
      </c>
      <c r="E15" s="14" t="s">
        <v>113</v>
      </c>
      <c r="F15" s="13">
        <v>12</v>
      </c>
      <c r="G15" s="14">
        <v>44645</v>
      </c>
      <c r="H15" s="27" t="s">
        <v>108</v>
      </c>
      <c r="I15" s="12" t="s">
        <v>94</v>
      </c>
      <c r="J15" s="13" t="s">
        <v>21</v>
      </c>
      <c r="K15" s="22" t="s">
        <v>19</v>
      </c>
      <c r="L15" s="18">
        <v>1525521</v>
      </c>
      <c r="M15" s="18">
        <v>915312.6</v>
      </c>
      <c r="N15" s="23">
        <f t="shared" si="1"/>
        <v>610208.4</v>
      </c>
      <c r="O15" s="20">
        <f>Sheet1!$M15*0.85</f>
        <v>778015.71</v>
      </c>
      <c r="P15" s="21">
        <f>Sheet1!$O15/Sheet1!$M15</f>
        <v>0.85</v>
      </c>
    </row>
    <row r="16" spans="1:16" ht="76.5" customHeight="1">
      <c r="A16" s="16" t="s">
        <v>41</v>
      </c>
      <c r="B16" s="12" t="s">
        <v>55</v>
      </c>
      <c r="C16" s="12" t="s">
        <v>69</v>
      </c>
      <c r="D16" s="13" t="s">
        <v>82</v>
      </c>
      <c r="E16" s="15" t="s">
        <v>114</v>
      </c>
      <c r="F16" s="13">
        <v>12</v>
      </c>
      <c r="G16" s="15">
        <v>44650</v>
      </c>
      <c r="H16" s="27" t="s">
        <v>109</v>
      </c>
      <c r="I16" s="12" t="s">
        <v>95</v>
      </c>
      <c r="J16" s="13" t="s">
        <v>17</v>
      </c>
      <c r="K16" s="17" t="s">
        <v>19</v>
      </c>
      <c r="L16" s="18">
        <v>392000</v>
      </c>
      <c r="M16" s="18">
        <v>274400</v>
      </c>
      <c r="N16" s="23">
        <f t="shared" si="1"/>
        <v>117600</v>
      </c>
      <c r="O16" s="20">
        <f>Sheet1!$M16*0.85</f>
        <v>233240</v>
      </c>
      <c r="P16" s="21">
        <f>Sheet1!$O16/Sheet1!$M16</f>
        <v>0.85</v>
      </c>
    </row>
    <row r="17" spans="1:16" ht="76.5" customHeight="1">
      <c r="A17" s="16" t="s">
        <v>42</v>
      </c>
      <c r="B17" s="12" t="s">
        <v>56</v>
      </c>
      <c r="C17" s="12" t="s">
        <v>70</v>
      </c>
      <c r="D17" s="13" t="s">
        <v>80</v>
      </c>
      <c r="E17" s="14" t="s">
        <v>113</v>
      </c>
      <c r="F17" s="13">
        <v>12</v>
      </c>
      <c r="G17" s="14">
        <v>44645</v>
      </c>
      <c r="H17" s="27" t="s">
        <v>110</v>
      </c>
      <c r="I17" s="12" t="s">
        <v>96</v>
      </c>
      <c r="J17" s="13" t="s">
        <v>18</v>
      </c>
      <c r="K17" s="22" t="s">
        <v>19</v>
      </c>
      <c r="L17" s="18">
        <v>145530</v>
      </c>
      <c r="M17" s="18">
        <v>101871</v>
      </c>
      <c r="N17" s="23">
        <f t="shared" si="1"/>
        <v>43659</v>
      </c>
      <c r="O17" s="20">
        <f>Sheet1!$M17*0.85</f>
        <v>86590.34999999999</v>
      </c>
      <c r="P17" s="21">
        <f>Sheet1!$O17/Sheet1!$M17</f>
        <v>0.8499999999999999</v>
      </c>
    </row>
  </sheetData>
  <sheetProtection/>
  <mergeCells count="2">
    <mergeCell ref="A1:P1"/>
    <mergeCell ref="A2:P2"/>
  </mergeCells>
  <printOptions/>
  <pageMargins left="0.1968503937007874" right="0.11811023622047245" top="0.7480314960629921" bottom="0.5511811023622047" header="0.31496062992125984" footer="0.31496062992125984"/>
  <pageSetup fitToHeight="0" fitToWidth="1" orientation="landscape" paperSize="9" scale="38"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5" sqref="D35"/>
    </sheetView>
  </sheetViews>
  <sheetFormatPr defaultColWidth="9.140625" defaultRowHeight="12.75"/>
  <cols>
    <col min="5" max="5" width="14.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41" sqref="D4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Administrator</cp:lastModifiedBy>
  <cp:lastPrinted>2019-06-05T14:00:00Z</cp:lastPrinted>
  <dcterms:created xsi:type="dcterms:W3CDTF">2008-09-17T07:28:51Z</dcterms:created>
  <dcterms:modified xsi:type="dcterms:W3CDTF">2021-03-30T18:37:00Z</dcterms:modified>
  <cp:category/>
  <cp:version/>
  <cp:contentType/>
  <cp:contentStatus/>
</cp:coreProperties>
</file>