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_Shared documents Rozi\Projects\Transport\General\Intermidal operators\Насоки за кандидатстване\Бележки 01 2024\"/>
    </mc:Choice>
  </mc:AlternateContent>
  <xr:revisionPtr revIDLastSave="0" documentId="8_{D18A9ACF-57FD-40C9-9781-9C7F740F0D68}" xr6:coauthVersionLast="47" xr6:coauthVersionMax="47" xr10:uidLastSave="{00000000-0000-0000-0000-000000000000}"/>
  <bookViews>
    <workbookView xWindow="-120" yWindow="-120" windowWidth="29040" windowHeight="15720" activeTab="7" xr2:uid="{44F22EBA-401D-4EE1-BFA3-561E481AAE65}"/>
  </bookViews>
  <sheets>
    <sheet name="Обща оценка" sheetId="1" r:id="rId1"/>
    <sheet name="Формула 1" sheetId="2" r:id="rId2"/>
    <sheet name="Формула 2" sheetId="3" r:id="rId3"/>
    <sheet name="Формула 3" sheetId="4" r:id="rId4"/>
    <sheet name="Формула 4" sheetId="5" r:id="rId5"/>
    <sheet name="Формула 5" sheetId="6" r:id="rId6"/>
    <sheet name="Формула 6" sheetId="7" r:id="rId7"/>
    <sheet name="Формула 7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7" l="1"/>
  <c r="E13" i="7" s="1"/>
  <c r="E11" i="6"/>
  <c r="E13" i="6" s="1"/>
  <c r="D21" i="1"/>
  <c r="E17" i="5"/>
  <c r="E15" i="5"/>
  <c r="E14" i="5"/>
  <c r="E11" i="5"/>
  <c r="E8" i="5"/>
  <c r="E8" i="4"/>
  <c r="E8" i="3"/>
  <c r="E20" i="2"/>
  <c r="E15" i="2"/>
  <c r="E10" i="2"/>
  <c r="D15" i="1"/>
  <c r="D11" i="1"/>
  <c r="D5" i="1"/>
  <c r="E21" i="2" l="1"/>
</calcChain>
</file>

<file path=xl/sharedStrings.xml><?xml version="1.0" encoding="utf-8"?>
<sst xmlns="http://schemas.openxmlformats.org/spreadsheetml/2006/main" count="277" uniqueCount="160">
  <si>
    <t>Икономическа и финансова стабилност на кандидата и капацитет на кандидата в инвестиционни проекти и управление</t>
  </si>
  <si>
    <t>Техническа и финансова оценка</t>
  </si>
  <si>
    <t>Кандидат:</t>
  </si>
  <si>
    <t>Проектно предложение:</t>
  </si>
  <si>
    <t>І</t>
  </si>
  <si>
    <t>Коефициент на рентабилност на печалбата преди лихви,  данъци  и амортизации – EBITDA (2021, 2022 и 2023 г.)</t>
  </si>
  <si>
    <t>N</t>
  </si>
  <si>
    <t>Критерий</t>
  </si>
  <si>
    <t>Макс. Брой точки</t>
  </si>
  <si>
    <t>Оценка</t>
  </si>
  <si>
    <t>Коефициент на задлъжнялост (2023 г.)</t>
  </si>
  <si>
    <t>Формула 1</t>
  </si>
  <si>
    <t>Формула 2</t>
  </si>
  <si>
    <t>Съпоставимост между собствения капитал за 2023 г. на кандидата и стойността на заявените общи допустими разходи по проекта</t>
  </si>
  <si>
    <t>Инвестиционна дейност на кандидата (2021, 2022 и 2023 г.)</t>
  </si>
  <si>
    <t>Формула 3</t>
  </si>
  <si>
    <t>Формула 4</t>
  </si>
  <si>
    <t xml:space="preserve">Участие в инвестиционни проекти финансирани по програми на ЕС, норвежкия фонд </t>
  </si>
  <si>
    <t>Декларация за държавни помощи Формуляр за кандидатстване, „Допълнителна информация необходима за оценка на проектното предложение“</t>
  </si>
  <si>
    <t>ІІ</t>
  </si>
  <si>
    <t>Ефект от изпълнението на проекта</t>
  </si>
  <si>
    <t xml:space="preserve">Изменение на обработените интермодални единици (контейнери/полуремаркета) вследствие на инвестицията по проекта </t>
  </si>
  <si>
    <t>Формула 5</t>
  </si>
  <si>
    <t>Формула 6</t>
  </si>
  <si>
    <t>Вътрешна норма на възвръщаемост на проекта след помощта на ЕС за 25 годишен период</t>
  </si>
  <si>
    <t>Формула 7</t>
  </si>
  <si>
    <t>ІІІ</t>
  </si>
  <si>
    <t>Приоритизиране на проекта</t>
  </si>
  <si>
    <t>Терминалът е разположен в по-слабо развит регион</t>
  </si>
  <si>
    <t>Терминалът е разположен на основната или широкообхватната TEN-Т мрежа</t>
  </si>
  <si>
    <t>Комплексност на проекта</t>
  </si>
  <si>
    <t>Проектното предложение включва двете приоритетни дейности</t>
  </si>
  <si>
    <t>Формуляр за кандидатстване, т. 1 „Основни данни“</t>
  </si>
  <si>
    <t>Източник/Формула</t>
  </si>
  <si>
    <t>1.1.</t>
  </si>
  <si>
    <t>1.2.</t>
  </si>
  <si>
    <t>2.1.</t>
  </si>
  <si>
    <t xml:space="preserve">Местоположение на обекта </t>
  </si>
  <si>
    <t>Изчисление</t>
  </si>
  <si>
    <t>Източник</t>
  </si>
  <si>
    <r>
      <t>Изменение на товарите по ЖП вследствие на инвестицията по проекта</t>
    </r>
    <r>
      <rPr>
        <sz val="8"/>
        <color theme="1"/>
        <rFont val="Calibri"/>
        <family val="2"/>
        <charset val="204"/>
        <scheme val="minor"/>
      </rPr>
      <t>  </t>
    </r>
  </si>
  <si>
    <r>
      <rPr>
        <b/>
        <sz val="10"/>
        <color theme="1"/>
        <rFont val="Calibri"/>
        <family val="2"/>
        <charset val="204"/>
        <scheme val="minor"/>
      </rPr>
      <t>Коефициентът на рентабилност на EBITDA =</t>
    </r>
    <r>
      <rPr>
        <sz val="10"/>
        <color theme="1"/>
        <rFont val="Calibri"/>
        <family val="2"/>
        <charset val="204"/>
        <scheme val="minor"/>
      </rPr>
      <t xml:space="preserve"> (Раздел А, т. I “Приходи от оперативна дейност”, ред „Общо за група I”(код 15000) от приходната част на ОПР за съответната финансова година минус Раздел А, т. I “Разходи за оперативна дейност”, ред „Общо за група I” (код 10000) от разходната част на ОПР за съответната финансова година плюс „Разходи за амортизация и обезценка на дълготрайни материални и нематериални активи” (код 10410) от разходната част на ОПР за съответната финансова година) делено на Ред „Нетни приходи от продажби“ от приходната част на ОПР за съответната година (код 15100).</t>
    </r>
  </si>
  <si>
    <t>Разходи за амортизация и обезценка на дълготрайни материални и нематериални активи” (код 10410)</t>
  </si>
  <si>
    <t>Приходи от оперативна дейност (код 15000)</t>
  </si>
  <si>
    <t>Разходи за оперативна дейност (код 10000)</t>
  </si>
  <si>
    <t>Нетни приходи от продажби (код 15100)</t>
  </si>
  <si>
    <t>ОПР 2021</t>
  </si>
  <si>
    <t>EBITDA 2021</t>
  </si>
  <si>
    <t>хил.лв.</t>
  </si>
  <si>
    <t>ОПР 2022</t>
  </si>
  <si>
    <t>ОПР 2023</t>
  </si>
  <si>
    <t>EBITDA 2022</t>
  </si>
  <si>
    <t>EBITDA 2023</t>
  </si>
  <si>
    <t>Претегленият коефициент на рентабилност на EBITDA  на предприятието е ≥ 0,15</t>
  </si>
  <si>
    <t>Претегленият коефициент на рентабилност на EBITDA  на предприятието ≥ 0,12 &lt; 0,15</t>
  </si>
  <si>
    <t>Претегленият коефициент на рентабилност на EBITDA  на предприятието ≥ 0,09 &lt; 0,12</t>
  </si>
  <si>
    <t>Претегленият коефициент на рентабилност на EBITDA  на предприятието ≥ 0,06 &lt; 0,09</t>
  </si>
  <si>
    <t>Претегленият коефициент на рентабилност на EBI</t>
  </si>
  <si>
    <t>TDA  на предприятието ≥ 0,03 &lt; 0,06</t>
  </si>
  <si>
    <t>Претегленият коефициент на рентабилност на EBITDA  на предприятието &lt; 0,03</t>
  </si>
  <si>
    <t>СКАЛА ЗА ОЦЕНКА</t>
  </si>
  <si>
    <t>Коефициент на рентабилност на печалбата преди лихви,  данъци  и амортизации – EBITDA за три последни финансови години</t>
  </si>
  <si>
    <t>Счетоводен баланс за 2023 г.
Ред „Общо за раздел В“ (код 07000) от раздел В „Задължения“ от пасива на баланса делено на ред „Сума на актива“ (код 04500) от актива на баланса.</t>
  </si>
  <si>
    <t>Коефициент на задлъжнялост за последната финансова година</t>
  </si>
  <si>
    <t>Баланс 2023</t>
  </si>
  <si>
    <t>Задължения (код 07000)</t>
  </si>
  <si>
    <t>Сума на актива (код 04500)</t>
  </si>
  <si>
    <t>Мярка</t>
  </si>
  <si>
    <t>Стойност</t>
  </si>
  <si>
    <t>х.лв.</t>
  </si>
  <si>
    <t xml:space="preserve">Коефициент на задлъжнялост на предприятието  </t>
  </si>
  <si>
    <t>≤ 0,4</t>
  </si>
  <si>
    <t xml:space="preserve">Коефициент на задлъжнялост на предприятието   </t>
  </si>
  <si>
    <t>&gt; 0,4 ≤ 0,6</t>
  </si>
  <si>
    <t>&gt; 0,5 ≤ 0,6</t>
  </si>
  <si>
    <t>&gt; 0,6 ≤ 0,7</t>
  </si>
  <si>
    <t xml:space="preserve">Коефициент на задлъжнялост на предприятието </t>
  </si>
  <si>
    <t xml:space="preserve"> &gt; 0,7 ≤  0,8</t>
  </si>
  <si>
    <t>&gt; 0,8</t>
  </si>
  <si>
    <t xml:space="preserve">Счетоводен баланс за 2023 г.
Ред „Общо за раздел А“ (код 05000) от раздел А „Собствен капитал“ от пасива на баланса разделен на заявените общо допустими разходи по проекта. </t>
  </si>
  <si>
    <t>Собствен капитал (код 05000)</t>
  </si>
  <si>
    <t>Допустими разходи по проекта</t>
  </si>
  <si>
    <t>Съпоставимост между собствения капитал  и  заявените общи допустими разходи по проекта</t>
  </si>
  <si>
    <t xml:space="preserve"> Инвестиционна дейност на кандидата (2021, 2022 и 2023 г.)</t>
  </si>
  <si>
    <t>Машини, производствено оборудване и апаратура (код 6220 колона 2)</t>
  </si>
  <si>
    <t xml:space="preserve">Концесии, патенти, лицензии, търговски марки, програмни продукти и други подобни права и активи“ (код 6120, колона 2) </t>
  </si>
  <si>
    <t>Справката за нетекущите (дълготрайните) активи 2021</t>
  </si>
  <si>
    <t xml:space="preserve"> Инвестиционна дейност на кандидата  за 2021</t>
  </si>
  <si>
    <t xml:space="preserve"> </t>
  </si>
  <si>
    <t>Справката за нетекущите (дълготрайните) активи 2022</t>
  </si>
  <si>
    <t>Справката за нетекущите (дълготрайните) активи 2023</t>
  </si>
  <si>
    <t xml:space="preserve"> Инвестиционна дейност на кандидата  за 2022</t>
  </si>
  <si>
    <t xml:space="preserve"> Инвестиционна дейност на кандидата  за 2023</t>
  </si>
  <si>
    <t>Общо инвестиции свързани със закупуване на нови ДМА и ДНА е сумата от ред „Машини, производствено оборудване и апаратура“ (код 6220, колона 2) и ред „Концесии, патенти, лицензии, търговски марки, програмни продукти и други подобни права и активи“ (код 6120, колона 2) от Справката за нетекущите (дълготрайните) активи за 2021, 2022 и 2023 г разделена на заявената безвъзмездна помощ по проекта</t>
  </si>
  <si>
    <t>Заявената безвъзмездна помощ по проекта</t>
  </si>
  <si>
    <t xml:space="preserve"> Инвестиционна дейност на кандидата  за последните 3 години</t>
  </si>
  <si>
    <t xml:space="preserve"> Инвестиционна дейност на кандидата </t>
  </si>
  <si>
    <t>Кандидатът не е представил информация относно реализирани инвестиционни дейности през последните три години.</t>
  </si>
  <si>
    <t>Обработени ИМЕ средногодишно за първите 5 години след реализация на проекта  минус  обработените ИМЕ през 2023 г. делено на обработените ИМЕ през 2023 г. умножено по 100</t>
  </si>
  <si>
    <t>Формула/ Източник</t>
  </si>
  <si>
    <t xml:space="preserve">Обработени ИМЕ за 1 та година </t>
  </si>
  <si>
    <t xml:space="preserve">Обработени ИМЕ за 2 та година </t>
  </si>
  <si>
    <t xml:space="preserve">Обработени ИМЕ за 3 та година </t>
  </si>
  <si>
    <t xml:space="preserve">Обработени ИМЕ за 4 та година </t>
  </si>
  <si>
    <t xml:space="preserve">Обработени ИМЕ за 5 та година </t>
  </si>
  <si>
    <t>брой</t>
  </si>
  <si>
    <t>Обработени ИМЕ през 2023 г.</t>
  </si>
  <si>
    <t xml:space="preserve">Изменение на обработените интермодални единици (контейнери/полуремаркета) </t>
  </si>
  <si>
    <t>Изменение на обработените ИМЕ ≥ 25%</t>
  </si>
  <si>
    <t>Изменение на обработените ИМЕ ≥ 20% &lt; 25 %</t>
  </si>
  <si>
    <t>Изменение на обработените ИМЕ ≥ 10% &lt; 15 %</t>
  </si>
  <si>
    <t>Изменение на обработените ИМЕ &lt; 5 %</t>
  </si>
  <si>
    <t>Изпълнението на проекта не води до увеличаване на обработените ИМЕ или такива няма да се обработват</t>
  </si>
  <si>
    <t xml:space="preserve">Изменение на товарите по ЖП вследствие на инвестицията по проекта  </t>
  </si>
  <si>
    <t>Товарите по ЖП  средногодишно за първите 5 години след реализация на проекта  минус  товари по ЖП  през 2023 г. делено на товари по ЖП  през 2023 г. умножено по 100</t>
  </si>
  <si>
    <t>Обработени ИМЕ през 2023 г. от Справка за обработените товари през 2023 г., подписана от кандидата (по образец)</t>
  </si>
  <si>
    <t>АРП, Финансов анализ - табл. Прогнозен товарооборот с проект</t>
  </si>
  <si>
    <t>Товари по ЖП средногодишно за 1та година</t>
  </si>
  <si>
    <t>Товари по ЖП средногодишно за 2та година</t>
  </si>
  <si>
    <t>Товари по ЖП средногодишно за 3та година</t>
  </si>
  <si>
    <t>Товари по ЖП средногодишно за 4та година</t>
  </si>
  <si>
    <t>Товари по ЖП средногодишно за 5та година</t>
  </si>
  <si>
    <t>Общо Товари по ЖП средногодишно за първите 5 години</t>
  </si>
  <si>
    <t>тона</t>
  </si>
  <si>
    <t>Товари по ЖП през 2023 г. от Справка за обработените товари през 2023 г., подписана от кандидата (по образец)</t>
  </si>
  <si>
    <t xml:space="preserve">Товари по ЖП през 2023 г. </t>
  </si>
  <si>
    <t>Изменение на товарите по ЖП вследствие на реализация на проекта ≥ 25%</t>
  </si>
  <si>
    <t>Изменение на товарите по ЖП вследствие на реализация на проекта ≥ 20% &lt; 25 %</t>
  </si>
  <si>
    <t>Изменение на товарите по ЖП вследствие на реализация на проекта ≥ 10% &lt; 15 %</t>
  </si>
  <si>
    <t>Изменение на товарите по ЖП вследствие на реализация на проекта &lt; 5 %</t>
  </si>
  <si>
    <t>Изпълнението на проекта не води до увеличаване на товарите по ЖП</t>
  </si>
  <si>
    <t xml:space="preserve">Вътрешната норма на възвръщаемост (FRR| е дефинирана като норма на дисконтиране, при която нетната настояща стойност на инвестициите е равна на нула: 
             n                
NPV = Σ St/ (1+ FRR)t= 0
            t=0             
</t>
  </si>
  <si>
    <t xml:space="preserve">Забележка: Вътрешна норма на възвръщаемост се изчислява чрез стандартна функция на Excel (fn IRR) и следва да бъде изчислена във финансовия модел </t>
  </si>
  <si>
    <t>%</t>
  </si>
  <si>
    <t>АРП- Финансов анализ с финансов модел в excel формат</t>
  </si>
  <si>
    <r>
      <t xml:space="preserve">Кандидатът е реализирал общо инвестиции свързани със закупуване на ДМА (машини, производствено оборудване и апаратура) и ДНА (патенти, лицензии, търговски марки, програмни продукти и др.) през последните три години на стойност </t>
    </r>
    <r>
      <rPr>
        <b/>
        <sz val="8"/>
        <color theme="1"/>
        <rFont val="Calibri"/>
        <family val="2"/>
        <charset val="204"/>
        <scheme val="minor"/>
      </rPr>
      <t>≥80% от заявената безвъзмездна финансова помощ по проекта.</t>
    </r>
  </si>
  <si>
    <r>
      <t>Кандидатът е реализирал общо  инвестиции свързани със закупуване на ДМА (машини, производствено оборудване и апаратура) и ДНА (патенти, лицензии, търговски марки, програмни продукти и др.) през последните три години на стойност</t>
    </r>
    <r>
      <rPr>
        <b/>
        <sz val="8"/>
        <color rgb="FF000000"/>
        <rFont val="Calibri"/>
        <family val="2"/>
        <charset val="204"/>
        <scheme val="minor"/>
      </rPr>
      <t xml:space="preserve"> ≥70% от заявената безвъзмездна финансова помощ по проекта.</t>
    </r>
  </si>
  <si>
    <r>
      <t xml:space="preserve">Кандидатът е реализирал общо инвестиции свързани със закупуване на ДМА (машини, производствено оборудване и апаратура) и ДНА (патенти, лицензии, търговски марки, програмни продукти и др.) през последните три години на стойност </t>
    </r>
    <r>
      <rPr>
        <b/>
        <sz val="8"/>
        <color theme="1"/>
        <rFont val="Calibri"/>
        <family val="2"/>
        <charset val="204"/>
        <scheme val="minor"/>
      </rPr>
      <t>≥60% от заявената безвъзмездната финансова помощ по проекта.</t>
    </r>
  </si>
  <si>
    <r>
      <t xml:space="preserve">Кандидатът е реализирал общо инвестиции свързани със закупуване на ДМА (машини, производствено оборудване и апаратура) и ДНА (патенти, лицензии, търговски марки, програмни продукти и др.) през последните три години на стойност </t>
    </r>
    <r>
      <rPr>
        <b/>
        <sz val="8"/>
        <color rgb="FF000000"/>
        <rFont val="Calibri"/>
        <family val="2"/>
        <charset val="204"/>
        <scheme val="minor"/>
      </rPr>
      <t>≥50% от заявената безвъзмездната финансова помощ по проекта</t>
    </r>
  </si>
  <si>
    <r>
      <t xml:space="preserve">Кандидатът е реализирал общо инвестиции свързани със закупуване на ДМА (машини, производствено оборудване и апаратура) и ДНА (патенти, лицензии, търговски марки, програмни продукти и др.) през последните три години на стойност </t>
    </r>
    <r>
      <rPr>
        <b/>
        <sz val="8"/>
        <color theme="1"/>
        <rFont val="Calibri"/>
        <family val="2"/>
        <charset val="204"/>
        <scheme val="minor"/>
      </rPr>
      <t>≥40% от заявената безвъзмездната финансова помощ по проекта</t>
    </r>
  </si>
  <si>
    <r>
      <t xml:space="preserve">Кандидатът е реализирал общо инвестиции свързани със закупуване на ДМА (машини, производствено оборудване и апаратура) и ДНА (патенти, лицензии, търговски марки, програмни продукти и др.) през последните три години на стойност </t>
    </r>
    <r>
      <rPr>
        <b/>
        <sz val="8"/>
        <color rgb="FF000000"/>
        <rFont val="Calibri"/>
        <family val="2"/>
        <charset val="204"/>
        <scheme val="minor"/>
      </rPr>
      <t>&lt;40% от заявената безвъзмездна финансова помощ по проекта, или</t>
    </r>
  </si>
  <si>
    <r>
      <t>Стойността на собствения капитал на кандидата към стойността на заявените общи допустими разходи по проекта стойността на заявените общи допустими разходи по проекта</t>
    </r>
    <r>
      <rPr>
        <b/>
        <sz val="8"/>
        <color theme="1"/>
        <rFont val="Calibri"/>
        <family val="2"/>
        <charset val="204"/>
        <scheme val="minor"/>
      </rPr>
      <t xml:space="preserve"> &gt; 2</t>
    </r>
  </si>
  <si>
    <r>
      <t>Стойността на собствения капитал на кандидата към стойността на заявените общи допустими разходи по проекта стойността на заявените общи допустими разходи по проекта</t>
    </r>
    <r>
      <rPr>
        <b/>
        <sz val="8"/>
        <color rgb="FF000000"/>
        <rFont val="Calibri"/>
        <family val="2"/>
        <charset val="204"/>
        <scheme val="minor"/>
      </rPr>
      <t xml:space="preserve"> ≥ 1,8 &lt; 2</t>
    </r>
  </si>
  <si>
    <r>
      <t xml:space="preserve">Стойността на собствения капитал на кандидата към стойността на заявените общи допустими разходи по проекта стойността на заявените общи допустими разходи по проекта </t>
    </r>
    <r>
      <rPr>
        <b/>
        <sz val="8"/>
        <color theme="1"/>
        <rFont val="Calibri"/>
        <family val="2"/>
        <charset val="204"/>
        <scheme val="minor"/>
      </rPr>
      <t>≥ 1,6 &lt; 1,8</t>
    </r>
  </si>
  <si>
    <r>
      <t xml:space="preserve">Стойността на собствения капитал на кандидата към стойността на заявените общи допустими разходи по проекта стойността на заявените общи допустими разходи по проекта </t>
    </r>
    <r>
      <rPr>
        <b/>
        <sz val="8"/>
        <color rgb="FF000000"/>
        <rFont val="Calibri"/>
        <family val="2"/>
        <charset val="204"/>
        <scheme val="minor"/>
      </rPr>
      <t>≥ 1,4 &lt; 1,6</t>
    </r>
  </si>
  <si>
    <r>
      <t xml:space="preserve">Стойността на собствения капитал на кандидата към стойността на заявените общи допустими разходи по проекта стойността на заявените общи допустими разходи по проекта </t>
    </r>
    <r>
      <rPr>
        <b/>
        <sz val="8"/>
        <color theme="1"/>
        <rFont val="Calibri"/>
        <family val="2"/>
        <charset val="204"/>
        <scheme val="minor"/>
      </rPr>
      <t>≥ 1,2 &lt; 1,4</t>
    </r>
  </si>
  <si>
    <r>
      <t xml:space="preserve">Стойността на собствения капитал на кандидата към стойността на заявените общи допустими разходи по проекта стойността на заявените общи допустими разходи по проекта </t>
    </r>
    <r>
      <rPr>
        <b/>
        <sz val="8"/>
        <color rgb="FF000000"/>
        <rFont val="Calibri"/>
        <family val="2"/>
        <charset val="204"/>
        <scheme val="minor"/>
      </rPr>
      <t>≥ 1 &lt; 1,2</t>
    </r>
  </si>
  <si>
    <r>
      <t xml:space="preserve">Стойността на собствения капитал на кандидата към стойността на заявените общи допустими разходи по проекта стойността на заявените общи допустими разходи по проекта </t>
    </r>
    <r>
      <rPr>
        <b/>
        <sz val="8"/>
        <color theme="1"/>
        <rFont val="Calibri"/>
        <family val="2"/>
        <charset val="204"/>
        <scheme val="minor"/>
      </rPr>
      <t>&lt; 1</t>
    </r>
  </si>
  <si>
    <r>
      <t xml:space="preserve">Изменение на обработените ИМЕ </t>
    </r>
    <r>
      <rPr>
        <sz val="10"/>
        <color theme="1"/>
        <rFont val="Calibri"/>
        <family val="2"/>
        <charset val="204"/>
        <scheme val="minor"/>
      </rPr>
      <t>≥ 15% &lt; 20 %</t>
    </r>
  </si>
  <si>
    <r>
      <t xml:space="preserve">Изменение на обработените ИМЕ </t>
    </r>
    <r>
      <rPr>
        <sz val="10"/>
        <color theme="1"/>
        <rFont val="Calibri"/>
        <family val="2"/>
        <charset val="204"/>
        <scheme val="minor"/>
      </rPr>
      <t>≥ 5% &lt; 10 %</t>
    </r>
  </si>
  <si>
    <r>
      <t xml:space="preserve">Изменение на товарите по ЖП вследствие на реализация на проекта </t>
    </r>
    <r>
      <rPr>
        <sz val="10"/>
        <color theme="1"/>
        <rFont val="Calibri"/>
        <family val="2"/>
        <charset val="204"/>
        <scheme val="minor"/>
      </rPr>
      <t>≥ 15% &lt; 20 %</t>
    </r>
  </si>
  <si>
    <r>
      <t xml:space="preserve">Изменение на товарите по ЖП вследствие на реализация на проекта  </t>
    </r>
    <r>
      <rPr>
        <sz val="10"/>
        <color theme="1"/>
        <rFont val="Calibri"/>
        <family val="2"/>
        <charset val="204"/>
        <scheme val="minor"/>
      </rPr>
      <t>≥ 5% &lt; 10 %</t>
    </r>
  </si>
  <si>
    <t>ОБЩА ОЦЕНКА</t>
  </si>
  <si>
    <t>Средногодишно обработени ИМЕ за 5 години</t>
  </si>
  <si>
    <t>Формуляр за кандидатстване - раздел Бюджет</t>
  </si>
  <si>
    <t>Норма на възвръщаемост на проекта с помощта на ЕС за 25 год. период ≥ 11,5%.</t>
  </si>
  <si>
    <t>Норма на възвръщаемост на проекта с помощта на ЕС за 25 год. период ≥ 9% &lt; 11,5%</t>
  </si>
  <si>
    <t>Норма на възвръщаемост на проекта с помощта на ЕС за 25 год. период ≥ 7,5% &lt; 9%</t>
  </si>
  <si>
    <t>Норма на възвръщаемост на проекта с помощта на ЕС за 25 год. период ≥ 5% &lt; 7,5%</t>
  </si>
  <si>
    <t>Норма на възвръщаемост на проекта с помощта на ЕС за 25 год. период ≥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</si>
</sst>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0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u/>
      <sz val="10"/>
      <color rgb="FF00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rgb="FFA5A5A5"/>
      </left>
      <right/>
      <top style="medium">
        <color rgb="FFA5A5A5"/>
      </top>
      <bottom style="medium">
        <color rgb="FFA5A5A5"/>
      </bottom>
      <diagonal/>
    </border>
    <border>
      <left/>
      <right style="medium">
        <color rgb="FFA5A5A5"/>
      </right>
      <top style="medium">
        <color rgb="FFA5A5A5"/>
      </top>
      <bottom style="medium">
        <color rgb="FFA5A5A5"/>
      </bottom>
      <diagonal/>
    </border>
    <border>
      <left style="medium">
        <color rgb="FFC9C9C9"/>
      </left>
      <right style="medium">
        <color rgb="FFC9C9C9"/>
      </right>
      <top/>
      <bottom style="medium">
        <color rgb="FFC9C9C9"/>
      </bottom>
      <diagonal/>
    </border>
    <border>
      <left/>
      <right style="medium">
        <color rgb="FFC9C9C9"/>
      </right>
      <top/>
      <bottom style="medium">
        <color rgb="FFC9C9C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9C9C9"/>
      </left>
      <right style="medium">
        <color rgb="FFC9C9C9"/>
      </right>
      <top/>
      <bottom/>
      <diagonal/>
    </border>
    <border>
      <left style="medium">
        <color rgb="FFC9C9C9"/>
      </left>
      <right style="medium">
        <color rgb="FFC9C9C9"/>
      </right>
      <top style="medium">
        <color rgb="FFC9C9C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5A5A5"/>
      </left>
      <right/>
      <top style="medium">
        <color rgb="FFA5A5A5"/>
      </top>
      <bottom/>
      <diagonal/>
    </border>
    <border>
      <left style="medium">
        <color rgb="FFA5A5A5"/>
      </left>
      <right/>
      <top/>
      <bottom style="medium">
        <color rgb="FFA5A5A5"/>
      </bottom>
      <diagonal/>
    </border>
    <border>
      <left/>
      <right style="medium">
        <color rgb="FFA5A5A5"/>
      </right>
      <top style="medium">
        <color rgb="FFA5A5A5"/>
      </top>
      <bottom/>
      <diagonal/>
    </border>
    <border>
      <left/>
      <right style="medium">
        <color rgb="FFA5A5A5"/>
      </right>
      <top/>
      <bottom style="medium">
        <color rgb="FFA5A5A5"/>
      </bottom>
      <diagonal/>
    </border>
    <border>
      <left style="medium">
        <color rgb="FFC9C9C9"/>
      </left>
      <right style="medium">
        <color rgb="FFC9C9C9"/>
      </right>
      <top style="medium">
        <color rgb="FFA5A5A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5" borderId="5" xfId="0" applyFont="1" applyFill="1" applyBorder="1"/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/>
    <xf numFmtId="0" fontId="4" fillId="5" borderId="5" xfId="0" applyFont="1" applyFill="1" applyBorder="1"/>
    <xf numFmtId="0" fontId="2" fillId="5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justify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7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8" fillId="0" borderId="5" xfId="0" applyFont="1" applyBorder="1" applyAlignment="1">
      <alignment horizontal="left" wrapText="1"/>
    </xf>
    <xf numFmtId="0" fontId="8" fillId="3" borderId="5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justify" vertical="center"/>
    </xf>
    <xf numFmtId="16" fontId="5" fillId="3" borderId="5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wrapText="1"/>
    </xf>
    <xf numFmtId="0" fontId="12" fillId="0" borderId="12" xfId="0" applyFont="1" applyBorder="1" applyAlignment="1">
      <alignment horizontal="right" wrapText="1"/>
    </xf>
    <xf numFmtId="0" fontId="2" fillId="0" borderId="13" xfId="0" applyFont="1" applyBorder="1" applyAlignment="1">
      <alignment horizontal="center"/>
    </xf>
    <xf numFmtId="0" fontId="12" fillId="0" borderId="0" xfId="0" applyFont="1" applyAlignment="1">
      <alignment horizontal="right" wrapText="1"/>
    </xf>
    <xf numFmtId="0" fontId="0" fillId="0" borderId="13" xfId="0" applyBorder="1" applyAlignment="1">
      <alignment horizont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2" fillId="0" borderId="12" xfId="0" applyFont="1" applyBorder="1" applyAlignment="1">
      <alignment wrapText="1"/>
    </xf>
    <xf numFmtId="0" fontId="0" fillId="0" borderId="14" xfId="0" applyBorder="1" applyAlignment="1">
      <alignment wrapText="1"/>
    </xf>
    <xf numFmtId="0" fontId="12" fillId="0" borderId="15" xfId="0" applyFont="1" applyBorder="1" applyAlignment="1">
      <alignment wrapText="1"/>
    </xf>
    <xf numFmtId="0" fontId="2" fillId="0" borderId="16" xfId="0" applyFont="1" applyBorder="1" applyAlignment="1">
      <alignment horizontal="center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12" fillId="0" borderId="5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6" fillId="3" borderId="0" xfId="0" applyFont="1" applyFill="1" applyAlignment="1">
      <alignment wrapText="1"/>
    </xf>
    <xf numFmtId="20" fontId="0" fillId="0" borderId="0" xfId="0" applyNumberFormat="1"/>
    <xf numFmtId="0" fontId="0" fillId="0" borderId="5" xfId="0" applyBorder="1" applyAlignment="1">
      <alignment wrapText="1"/>
    </xf>
    <xf numFmtId="9" fontId="2" fillId="0" borderId="5" xfId="1" applyFont="1" applyBorder="1" applyAlignment="1">
      <alignment horizontal="center"/>
    </xf>
    <xf numFmtId="0" fontId="5" fillId="4" borderId="22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justify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/>
    <xf numFmtId="0" fontId="8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8" fillId="2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5" fillId="2" borderId="6" xfId="0" applyFont="1" applyFill="1" applyBorder="1" applyAlignment="1">
      <alignment horizontal="justify" vertical="center" wrapText="1"/>
    </xf>
    <xf numFmtId="0" fontId="15" fillId="2" borderId="3" xfId="0" applyFont="1" applyFill="1" applyBorder="1" applyAlignment="1">
      <alignment horizontal="justify" vertical="center" wrapText="1"/>
    </xf>
    <xf numFmtId="0" fontId="8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6" fillId="3" borderId="17" xfId="0" applyFont="1" applyFill="1" applyBorder="1" applyAlignment="1">
      <alignment vertical="center" wrapText="1"/>
    </xf>
    <xf numFmtId="0" fontId="0" fillId="3" borderId="0" xfId="0" applyFill="1" applyAlignment="1">
      <alignment horizontal="left" vertical="center"/>
    </xf>
    <xf numFmtId="0" fontId="6" fillId="3" borderId="18" xfId="0" applyFont="1" applyFill="1" applyBorder="1" applyAlignment="1">
      <alignment vertical="center" wrapText="1"/>
    </xf>
    <xf numFmtId="0" fontId="8" fillId="3" borderId="0" xfId="0" applyFont="1" applyFill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4" fillId="3" borderId="0" xfId="0" applyFont="1" applyFill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6" borderId="5" xfId="0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9" fontId="2" fillId="6" borderId="5" xfId="1" applyFont="1" applyFill="1" applyBorder="1" applyAlignment="1">
      <alignment horizontal="center"/>
    </xf>
    <xf numFmtId="0" fontId="11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/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2" fillId="0" borderId="0" xfId="0" applyFont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54697-91D5-4EDA-98BB-D24DBDBB400A}">
  <sheetPr>
    <pageSetUpPr fitToPage="1"/>
  </sheetPr>
  <dimension ref="A1:E21"/>
  <sheetViews>
    <sheetView workbookViewId="0">
      <selection activeCell="G2" sqref="G2"/>
    </sheetView>
  </sheetViews>
  <sheetFormatPr defaultRowHeight="15" x14ac:dyDescent="0.25"/>
  <cols>
    <col min="1" max="1" width="5.7109375" style="1" customWidth="1"/>
    <col min="2" max="2" width="36" style="3" customWidth="1"/>
    <col min="3" max="3" width="11.28515625" style="15" customWidth="1"/>
    <col min="4" max="4" width="9.140625" style="16"/>
    <col min="5" max="5" width="33" customWidth="1"/>
  </cols>
  <sheetData>
    <row r="1" spans="1:5" ht="34.5" customHeight="1" x14ac:dyDescent="0.25">
      <c r="B1" s="91" t="s">
        <v>3</v>
      </c>
      <c r="C1" s="98"/>
      <c r="D1" s="99"/>
      <c r="E1" s="99"/>
    </row>
    <row r="2" spans="1:5" ht="34.5" customHeight="1" x14ac:dyDescent="0.25">
      <c r="B2" s="91" t="s">
        <v>2</v>
      </c>
      <c r="C2" s="98"/>
      <c r="D2" s="99"/>
      <c r="E2" s="99"/>
    </row>
    <row r="3" spans="1:5" ht="41.25" customHeight="1" x14ac:dyDescent="0.25">
      <c r="B3" s="29" t="s">
        <v>1</v>
      </c>
    </row>
    <row r="4" spans="1:5" ht="31.5" customHeight="1" x14ac:dyDescent="0.25">
      <c r="A4" s="11" t="s">
        <v>6</v>
      </c>
      <c r="B4" s="12" t="s">
        <v>7</v>
      </c>
      <c r="C4" s="13" t="s">
        <v>8</v>
      </c>
      <c r="D4" s="13" t="s">
        <v>9</v>
      </c>
      <c r="E4" s="13" t="s">
        <v>33</v>
      </c>
    </row>
    <row r="5" spans="1:5" ht="38.25" x14ac:dyDescent="0.25">
      <c r="A5" s="17" t="s">
        <v>4</v>
      </c>
      <c r="B5" s="18" t="s">
        <v>0</v>
      </c>
      <c r="C5" s="17">
        <v>35</v>
      </c>
      <c r="D5" s="10">
        <f>SUM(D6:D10)</f>
        <v>0</v>
      </c>
      <c r="E5" s="5"/>
    </row>
    <row r="6" spans="1:5" ht="51.75" x14ac:dyDescent="0.25">
      <c r="A6" s="6">
        <v>1</v>
      </c>
      <c r="B6" s="19" t="s">
        <v>5</v>
      </c>
      <c r="C6" s="20">
        <v>10</v>
      </c>
      <c r="D6" s="21"/>
      <c r="E6" s="8" t="s">
        <v>11</v>
      </c>
    </row>
    <row r="7" spans="1:5" x14ac:dyDescent="0.25">
      <c r="A7" s="7">
        <v>2</v>
      </c>
      <c r="B7" s="22" t="s">
        <v>10</v>
      </c>
      <c r="C7" s="20">
        <v>10</v>
      </c>
      <c r="D7" s="21"/>
      <c r="E7" s="8" t="s">
        <v>12</v>
      </c>
    </row>
    <row r="8" spans="1:5" ht="51" x14ac:dyDescent="0.25">
      <c r="A8" s="7">
        <v>3</v>
      </c>
      <c r="B8" s="23" t="s">
        <v>13</v>
      </c>
      <c r="C8" s="20">
        <v>5</v>
      </c>
      <c r="D8" s="21"/>
      <c r="E8" s="8" t="s">
        <v>15</v>
      </c>
    </row>
    <row r="9" spans="1:5" ht="26.25" x14ac:dyDescent="0.25">
      <c r="A9" s="7">
        <v>4</v>
      </c>
      <c r="B9" s="22" t="s">
        <v>14</v>
      </c>
      <c r="C9" s="20">
        <v>5</v>
      </c>
      <c r="D9" s="21"/>
      <c r="E9" s="8" t="s">
        <v>16</v>
      </c>
    </row>
    <row r="10" spans="1:5" ht="63.75" x14ac:dyDescent="0.25">
      <c r="A10" s="7">
        <v>5</v>
      </c>
      <c r="B10" s="22" t="s">
        <v>17</v>
      </c>
      <c r="C10" s="20">
        <v>5</v>
      </c>
      <c r="D10" s="21"/>
      <c r="E10" s="90" t="s">
        <v>18</v>
      </c>
    </row>
    <row r="11" spans="1:5" x14ac:dyDescent="0.25">
      <c r="A11" s="24" t="s">
        <v>19</v>
      </c>
      <c r="B11" s="18" t="s">
        <v>20</v>
      </c>
      <c r="C11" s="24">
        <v>35</v>
      </c>
      <c r="D11" s="10">
        <f>SUM(D12:D14)</f>
        <v>0</v>
      </c>
      <c r="E11" s="25"/>
    </row>
    <row r="12" spans="1:5" ht="51.75" x14ac:dyDescent="0.25">
      <c r="A12" s="7">
        <v>1</v>
      </c>
      <c r="B12" s="22" t="s">
        <v>21</v>
      </c>
      <c r="C12" s="20">
        <v>18</v>
      </c>
      <c r="D12" s="21"/>
      <c r="E12" s="8" t="s">
        <v>22</v>
      </c>
    </row>
    <row r="13" spans="1:5" ht="26.25" x14ac:dyDescent="0.25">
      <c r="A13" s="7">
        <v>2</v>
      </c>
      <c r="B13" s="22" t="s">
        <v>40</v>
      </c>
      <c r="C13" s="20">
        <v>12</v>
      </c>
      <c r="D13" s="21"/>
      <c r="E13" s="8" t="s">
        <v>23</v>
      </c>
    </row>
    <row r="14" spans="1:5" ht="39" x14ac:dyDescent="0.25">
      <c r="A14" s="7">
        <v>3</v>
      </c>
      <c r="B14" s="22" t="s">
        <v>24</v>
      </c>
      <c r="C14" s="20">
        <v>5</v>
      </c>
      <c r="D14" s="21"/>
      <c r="E14" s="8" t="s">
        <v>25</v>
      </c>
    </row>
    <row r="15" spans="1:5" x14ac:dyDescent="0.25">
      <c r="A15" s="24" t="s">
        <v>26</v>
      </c>
      <c r="B15" s="18" t="s">
        <v>27</v>
      </c>
      <c r="C15" s="24">
        <v>20</v>
      </c>
      <c r="D15" s="10">
        <f>SUM(D16:D20)</f>
        <v>0</v>
      </c>
      <c r="E15" s="9"/>
    </row>
    <row r="16" spans="1:5" x14ac:dyDescent="0.25">
      <c r="A16" s="7">
        <v>1</v>
      </c>
      <c r="B16" s="22" t="s">
        <v>37</v>
      </c>
      <c r="C16" s="20"/>
      <c r="D16" s="21"/>
      <c r="E16" s="95" t="s">
        <v>32</v>
      </c>
    </row>
    <row r="17" spans="1:5" ht="25.5" x14ac:dyDescent="0.25">
      <c r="A17" s="26" t="s">
        <v>34</v>
      </c>
      <c r="B17" s="23" t="s">
        <v>28</v>
      </c>
      <c r="C17" s="20">
        <v>10</v>
      </c>
      <c r="D17" s="21"/>
      <c r="E17" s="96"/>
    </row>
    <row r="18" spans="1:5" ht="25.5" x14ac:dyDescent="0.25">
      <c r="A18" s="26" t="s">
        <v>35</v>
      </c>
      <c r="B18" s="23" t="s">
        <v>29</v>
      </c>
      <c r="C18" s="20">
        <v>5</v>
      </c>
      <c r="D18" s="21"/>
      <c r="E18" s="96"/>
    </row>
    <row r="19" spans="1:5" x14ac:dyDescent="0.25">
      <c r="A19" s="27">
        <v>2</v>
      </c>
      <c r="B19" s="23" t="s">
        <v>30</v>
      </c>
      <c r="C19" s="28"/>
      <c r="D19" s="21"/>
      <c r="E19" s="95" t="s">
        <v>32</v>
      </c>
    </row>
    <row r="20" spans="1:5" ht="25.5" x14ac:dyDescent="0.25">
      <c r="A20" s="26" t="s">
        <v>36</v>
      </c>
      <c r="B20" s="23" t="s">
        <v>31</v>
      </c>
      <c r="C20" s="28">
        <v>5</v>
      </c>
      <c r="D20" s="21"/>
      <c r="E20" s="97"/>
    </row>
    <row r="21" spans="1:5" ht="31.5" customHeight="1" x14ac:dyDescent="0.25">
      <c r="A21" s="11"/>
      <c r="B21" s="12" t="s">
        <v>152</v>
      </c>
      <c r="C21" s="13">
        <v>90</v>
      </c>
      <c r="D21" s="13">
        <f>D15+D11+D5</f>
        <v>0</v>
      </c>
      <c r="E21" s="13"/>
    </row>
  </sheetData>
  <mergeCells count="4">
    <mergeCell ref="E16:E18"/>
    <mergeCell ref="E19:E20"/>
    <mergeCell ref="C1:E1"/>
    <mergeCell ref="C2:E2"/>
  </mergeCells>
  <pageMargins left="0.70866141732283472" right="0.70866141732283472" top="0.74803149606299213" bottom="0.74803149606299213" header="0.31496062992125984" footer="0.31496062992125984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BFB3B-7F5B-4657-9737-E7663542EBDA}">
  <dimension ref="A2:E29"/>
  <sheetViews>
    <sheetView topLeftCell="A3" zoomScaleNormal="100" workbookViewId="0">
      <selection activeCell="D23" sqref="D23"/>
    </sheetView>
  </sheetViews>
  <sheetFormatPr defaultRowHeight="15" x14ac:dyDescent="0.25"/>
  <cols>
    <col min="1" max="1" width="12.7109375" customWidth="1"/>
    <col min="2" max="2" width="33.7109375" style="3" customWidth="1"/>
    <col min="3" max="3" width="45" style="14" customWidth="1"/>
    <col min="4" max="4" width="10.42578125" style="14" customWidth="1"/>
    <col min="5" max="5" width="20" style="16" customWidth="1"/>
    <col min="6" max="6" width="17.7109375" customWidth="1"/>
  </cols>
  <sheetData>
    <row r="2" spans="1:5" x14ac:dyDescent="0.25">
      <c r="A2" s="11" t="s">
        <v>6</v>
      </c>
      <c r="B2" s="12" t="s">
        <v>99</v>
      </c>
      <c r="C2" s="13" t="s">
        <v>39</v>
      </c>
      <c r="D2" s="13"/>
      <c r="E2" s="13"/>
    </row>
    <row r="3" spans="1:5" ht="171" customHeight="1" x14ac:dyDescent="0.25">
      <c r="A3" s="38" t="s">
        <v>11</v>
      </c>
      <c r="B3" s="39" t="s">
        <v>61</v>
      </c>
      <c r="C3" s="14" t="s">
        <v>41</v>
      </c>
    </row>
    <row r="4" spans="1:5" x14ac:dyDescent="0.25">
      <c r="A4" s="11"/>
      <c r="B4" s="12"/>
      <c r="C4" s="13" t="s">
        <v>38</v>
      </c>
      <c r="D4" s="13" t="s">
        <v>67</v>
      </c>
      <c r="E4" s="13" t="s">
        <v>68</v>
      </c>
    </row>
    <row r="6" spans="1:5" x14ac:dyDescent="0.25">
      <c r="B6" s="30" t="s">
        <v>46</v>
      </c>
      <c r="C6" s="44" t="s">
        <v>43</v>
      </c>
      <c r="D6" s="45" t="s">
        <v>48</v>
      </c>
      <c r="E6" s="92"/>
    </row>
    <row r="7" spans="1:5" x14ac:dyDescent="0.25">
      <c r="B7" s="31"/>
      <c r="C7" s="44" t="s">
        <v>44</v>
      </c>
      <c r="D7" s="45" t="s">
        <v>48</v>
      </c>
      <c r="E7" s="92"/>
    </row>
    <row r="8" spans="1:5" ht="29.25" customHeight="1" x14ac:dyDescent="0.25">
      <c r="B8" s="31"/>
      <c r="C8" s="44" t="s">
        <v>42</v>
      </c>
      <c r="D8" s="45" t="s">
        <v>48</v>
      </c>
      <c r="E8" s="92"/>
    </row>
    <row r="9" spans="1:5" ht="14.25" customHeight="1" x14ac:dyDescent="0.25">
      <c r="B9" s="31"/>
      <c r="C9" s="44" t="s">
        <v>45</v>
      </c>
      <c r="D9" s="45" t="s">
        <v>48</v>
      </c>
      <c r="E9" s="92"/>
    </row>
    <row r="10" spans="1:5" x14ac:dyDescent="0.25">
      <c r="B10" s="33"/>
      <c r="C10" s="34" t="s">
        <v>47</v>
      </c>
      <c r="D10" s="34"/>
      <c r="E10" s="37" t="e">
        <f>(E6-E7+E8)/E9</f>
        <v>#DIV/0!</v>
      </c>
    </row>
    <row r="11" spans="1:5" x14ac:dyDescent="0.25">
      <c r="B11" s="30" t="s">
        <v>49</v>
      </c>
      <c r="C11" s="44" t="s">
        <v>43</v>
      </c>
      <c r="D11" s="45" t="s">
        <v>48</v>
      </c>
      <c r="E11" s="92"/>
    </row>
    <row r="12" spans="1:5" x14ac:dyDescent="0.25">
      <c r="B12" s="31"/>
      <c r="C12" s="44" t="s">
        <v>44</v>
      </c>
      <c r="D12" s="45" t="s">
        <v>48</v>
      </c>
      <c r="E12" s="92"/>
    </row>
    <row r="13" spans="1:5" ht="29.25" customHeight="1" x14ac:dyDescent="0.25">
      <c r="B13" s="31"/>
      <c r="C13" s="44" t="s">
        <v>42</v>
      </c>
      <c r="D13" s="45" t="s">
        <v>48</v>
      </c>
      <c r="E13" s="92"/>
    </row>
    <row r="14" spans="1:5" x14ac:dyDescent="0.25">
      <c r="B14" s="31"/>
      <c r="C14" s="44" t="s">
        <v>45</v>
      </c>
      <c r="D14" s="45" t="s">
        <v>48</v>
      </c>
      <c r="E14" s="92"/>
    </row>
    <row r="15" spans="1:5" x14ac:dyDescent="0.25">
      <c r="B15" s="33"/>
      <c r="C15" s="34" t="s">
        <v>51</v>
      </c>
      <c r="D15" s="34"/>
      <c r="E15" s="37" t="e">
        <f>(E11-E12+E13)/E14</f>
        <v>#DIV/0!</v>
      </c>
    </row>
    <row r="16" spans="1:5" x14ac:dyDescent="0.25">
      <c r="B16" s="30" t="s">
        <v>50</v>
      </c>
      <c r="C16" s="44" t="s">
        <v>43</v>
      </c>
      <c r="D16" s="45" t="s">
        <v>48</v>
      </c>
      <c r="E16" s="92"/>
    </row>
    <row r="17" spans="2:5" x14ac:dyDescent="0.25">
      <c r="B17" s="31"/>
      <c r="C17" s="44" t="s">
        <v>44</v>
      </c>
      <c r="D17" s="45" t="s">
        <v>48</v>
      </c>
      <c r="E17" s="92"/>
    </row>
    <row r="18" spans="2:5" ht="27" customHeight="1" x14ac:dyDescent="0.25">
      <c r="B18" s="31"/>
      <c r="C18" s="44" t="s">
        <v>42</v>
      </c>
      <c r="D18" s="45" t="s">
        <v>48</v>
      </c>
      <c r="E18" s="92"/>
    </row>
    <row r="19" spans="2:5" x14ac:dyDescent="0.25">
      <c r="B19" s="31"/>
      <c r="C19" s="44" t="s">
        <v>45</v>
      </c>
      <c r="D19" s="45" t="s">
        <v>48</v>
      </c>
      <c r="E19" s="92"/>
    </row>
    <row r="20" spans="2:5" x14ac:dyDescent="0.25">
      <c r="B20" s="31"/>
      <c r="C20" s="36" t="s">
        <v>52</v>
      </c>
      <c r="D20" s="36"/>
      <c r="E20" s="32" t="e">
        <f>(E16-E17+E18)/E19</f>
        <v>#DIV/0!</v>
      </c>
    </row>
    <row r="21" spans="2:5" ht="44.25" customHeight="1" x14ac:dyDescent="0.25">
      <c r="B21" s="41"/>
      <c r="C21" s="42" t="s">
        <v>5</v>
      </c>
      <c r="D21" s="42"/>
      <c r="E21" s="43" t="e">
        <f>E10*20%+E15*30%+E20*50%</f>
        <v>#DIV/0!</v>
      </c>
    </row>
    <row r="22" spans="2:5" ht="36" customHeight="1" thickBot="1" x14ac:dyDescent="0.45">
      <c r="B22" s="2" t="s">
        <v>60</v>
      </c>
    </row>
    <row r="23" spans="2:5" ht="39" thickBot="1" x14ac:dyDescent="0.3">
      <c r="B23" s="67" t="s">
        <v>53</v>
      </c>
      <c r="C23" s="87">
        <v>10</v>
      </c>
    </row>
    <row r="24" spans="2:5" ht="39" thickBot="1" x14ac:dyDescent="0.3">
      <c r="B24" s="68" t="s">
        <v>54</v>
      </c>
      <c r="C24" s="64">
        <v>8</v>
      </c>
    </row>
    <row r="25" spans="2:5" ht="39" thickBot="1" x14ac:dyDescent="0.3">
      <c r="B25" s="69" t="s">
        <v>55</v>
      </c>
      <c r="C25" s="65">
        <v>6</v>
      </c>
    </row>
    <row r="26" spans="2:5" ht="39" thickBot="1" x14ac:dyDescent="0.3">
      <c r="B26" s="68" t="s">
        <v>56</v>
      </c>
      <c r="C26" s="64">
        <v>4</v>
      </c>
    </row>
    <row r="27" spans="2:5" ht="25.5" x14ac:dyDescent="0.25">
      <c r="B27" s="88" t="s">
        <v>57</v>
      </c>
      <c r="C27" s="100">
        <v>2</v>
      </c>
    </row>
    <row r="28" spans="2:5" ht="15.75" thickBot="1" x14ac:dyDescent="0.3">
      <c r="B28" s="69" t="s">
        <v>58</v>
      </c>
      <c r="C28" s="101"/>
    </row>
    <row r="29" spans="2:5" ht="39" thickBot="1" x14ac:dyDescent="0.3">
      <c r="B29" s="68" t="s">
        <v>59</v>
      </c>
      <c r="C29" s="89">
        <v>0</v>
      </c>
    </row>
  </sheetData>
  <mergeCells count="1">
    <mergeCell ref="C27:C28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92CC8-240D-4AF7-946E-BCE049640121}">
  <sheetPr>
    <pageSetUpPr fitToPage="1"/>
  </sheetPr>
  <dimension ref="A2:E21"/>
  <sheetViews>
    <sheetView workbookViewId="0">
      <selection activeCell="D9" sqref="D9"/>
    </sheetView>
  </sheetViews>
  <sheetFormatPr defaultRowHeight="15" x14ac:dyDescent="0.25"/>
  <cols>
    <col min="1" max="1" width="12.7109375" customWidth="1"/>
    <col min="2" max="2" width="31" style="3" customWidth="1"/>
    <col min="3" max="3" width="45" style="14" customWidth="1"/>
    <col min="4" max="4" width="11.42578125" style="14" customWidth="1"/>
    <col min="5" max="5" width="20.28515625" style="16" customWidth="1"/>
    <col min="6" max="6" width="17.7109375" customWidth="1"/>
  </cols>
  <sheetData>
    <row r="2" spans="1:5" x14ac:dyDescent="0.25">
      <c r="A2" s="11" t="s">
        <v>6</v>
      </c>
      <c r="B2" s="12" t="s">
        <v>99</v>
      </c>
      <c r="C2" s="13" t="s">
        <v>39</v>
      </c>
      <c r="D2" s="13"/>
      <c r="E2" s="13"/>
    </row>
    <row r="3" spans="1:5" ht="88.5" customHeight="1" x14ac:dyDescent="0.25">
      <c r="A3" s="1" t="s">
        <v>12</v>
      </c>
      <c r="B3" s="55" t="s">
        <v>63</v>
      </c>
      <c r="C3" s="39" t="s">
        <v>62</v>
      </c>
      <c r="D3" s="39"/>
      <c r="E3" s="4"/>
    </row>
    <row r="4" spans="1:5" x14ac:dyDescent="0.25">
      <c r="A4" s="11"/>
      <c r="B4" s="12"/>
      <c r="C4" s="13" t="s">
        <v>38</v>
      </c>
      <c r="D4" s="13" t="s">
        <v>67</v>
      </c>
      <c r="E4" s="13" t="s">
        <v>68</v>
      </c>
    </row>
    <row r="6" spans="1:5" x14ac:dyDescent="0.25">
      <c r="B6" s="30" t="s">
        <v>64</v>
      </c>
      <c r="C6" s="44" t="s">
        <v>65</v>
      </c>
      <c r="D6" s="45" t="s">
        <v>69</v>
      </c>
      <c r="E6" s="92"/>
    </row>
    <row r="7" spans="1:5" x14ac:dyDescent="0.25">
      <c r="B7" s="31"/>
      <c r="C7" s="44" t="s">
        <v>66</v>
      </c>
      <c r="D7" s="45" t="s">
        <v>69</v>
      </c>
      <c r="E7" s="92"/>
    </row>
    <row r="8" spans="1:5" ht="33" customHeight="1" x14ac:dyDescent="0.25">
      <c r="B8" s="33"/>
      <c r="C8" s="40" t="s">
        <v>63</v>
      </c>
      <c r="D8" s="40"/>
      <c r="E8" s="35" t="e">
        <f>E6/E7</f>
        <v>#DIV/0!</v>
      </c>
    </row>
    <row r="9" spans="1:5" ht="36" customHeight="1" thickBot="1" x14ac:dyDescent="0.45">
      <c r="B9" s="2" t="s">
        <v>60</v>
      </c>
    </row>
    <row r="10" spans="1:5" ht="25.5" x14ac:dyDescent="0.25">
      <c r="B10" s="78" t="s">
        <v>70</v>
      </c>
      <c r="C10" s="102">
        <v>10</v>
      </c>
      <c r="D10" s="79"/>
    </row>
    <row r="11" spans="1:5" ht="15.75" thickBot="1" x14ac:dyDescent="0.3">
      <c r="B11" s="80" t="s">
        <v>71</v>
      </c>
      <c r="C11" s="103"/>
      <c r="D11" s="81"/>
    </row>
    <row r="12" spans="1:5" ht="25.5" x14ac:dyDescent="0.25">
      <c r="B12" s="82" t="s">
        <v>72</v>
      </c>
      <c r="C12" s="104">
        <v>8</v>
      </c>
      <c r="D12" s="81"/>
    </row>
    <row r="13" spans="1:5" ht="15.75" thickBot="1" x14ac:dyDescent="0.3">
      <c r="B13" s="83" t="s">
        <v>73</v>
      </c>
      <c r="C13" s="105"/>
      <c r="D13" s="81"/>
    </row>
    <row r="14" spans="1:5" ht="25.5" x14ac:dyDescent="0.25">
      <c r="B14" s="84" t="s">
        <v>70</v>
      </c>
      <c r="C14" s="100">
        <v>6</v>
      </c>
      <c r="D14" s="81"/>
    </row>
    <row r="15" spans="1:5" ht="15.75" thickBot="1" x14ac:dyDescent="0.3">
      <c r="B15" s="85" t="s">
        <v>74</v>
      </c>
      <c r="C15" s="101"/>
      <c r="D15" s="81"/>
    </row>
    <row r="16" spans="1:5" ht="25.5" x14ac:dyDescent="0.25">
      <c r="B16" s="82" t="s">
        <v>70</v>
      </c>
      <c r="C16" s="106">
        <v>4</v>
      </c>
      <c r="D16" s="86"/>
    </row>
    <row r="17" spans="2:4" ht="15.75" thickBot="1" x14ac:dyDescent="0.3">
      <c r="B17" s="83" t="s">
        <v>75</v>
      </c>
      <c r="C17" s="105"/>
      <c r="D17" s="48"/>
    </row>
    <row r="18" spans="2:4" ht="25.5" x14ac:dyDescent="0.25">
      <c r="B18" s="84" t="s">
        <v>76</v>
      </c>
      <c r="C18" s="100">
        <v>2</v>
      </c>
      <c r="D18" s="48"/>
    </row>
    <row r="19" spans="2:4" ht="15.75" thickBot="1" x14ac:dyDescent="0.3">
      <c r="B19" s="85" t="s">
        <v>77</v>
      </c>
      <c r="C19" s="101"/>
      <c r="D19" s="48"/>
    </row>
    <row r="20" spans="2:4" ht="25.5" x14ac:dyDescent="0.25">
      <c r="B20" s="82" t="s">
        <v>70</v>
      </c>
      <c r="C20" s="106">
        <v>0</v>
      </c>
      <c r="D20" s="48"/>
    </row>
    <row r="21" spans="2:4" ht="15.75" thickBot="1" x14ac:dyDescent="0.3">
      <c r="B21" s="83" t="s">
        <v>78</v>
      </c>
      <c r="C21" s="105"/>
      <c r="D21" s="48"/>
    </row>
  </sheetData>
  <mergeCells count="6">
    <mergeCell ref="C20:C21"/>
    <mergeCell ref="C14:C15"/>
    <mergeCell ref="C10:C11"/>
    <mergeCell ref="C12:C13"/>
    <mergeCell ref="C16:C17"/>
    <mergeCell ref="C18:C19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7175-B894-493A-918F-FA591F5F4279}">
  <sheetPr>
    <pageSetUpPr fitToPage="1"/>
  </sheetPr>
  <dimension ref="A2:E16"/>
  <sheetViews>
    <sheetView topLeftCell="A13" workbookViewId="0">
      <selection activeCell="D10" sqref="D10"/>
    </sheetView>
  </sheetViews>
  <sheetFormatPr defaultRowHeight="15" x14ac:dyDescent="0.25"/>
  <cols>
    <col min="1" max="1" width="12.7109375" customWidth="1"/>
    <col min="2" max="2" width="33.7109375" style="3" customWidth="1"/>
    <col min="3" max="3" width="45" style="14" customWidth="1"/>
    <col min="4" max="4" width="11.42578125" style="14" customWidth="1"/>
    <col min="5" max="5" width="20.28515625" style="16" customWidth="1"/>
    <col min="6" max="6" width="17.7109375" customWidth="1"/>
  </cols>
  <sheetData>
    <row r="2" spans="1:5" x14ac:dyDescent="0.25">
      <c r="A2" s="11" t="s">
        <v>6</v>
      </c>
      <c r="B2" s="12" t="s">
        <v>99</v>
      </c>
      <c r="C2" s="13" t="s">
        <v>39</v>
      </c>
      <c r="D2" s="13"/>
      <c r="E2" s="13"/>
    </row>
    <row r="3" spans="1:5" ht="88.5" customHeight="1" x14ac:dyDescent="0.25">
      <c r="A3" s="1" t="s">
        <v>15</v>
      </c>
      <c r="B3" s="55" t="s">
        <v>13</v>
      </c>
      <c r="C3" s="39" t="s">
        <v>79</v>
      </c>
      <c r="D3" s="39"/>
      <c r="E3" s="4"/>
    </row>
    <row r="4" spans="1:5" x14ac:dyDescent="0.25">
      <c r="A4" s="11"/>
      <c r="B4" s="12"/>
      <c r="C4" s="13" t="s">
        <v>38</v>
      </c>
      <c r="D4" s="13" t="s">
        <v>67</v>
      </c>
      <c r="E4" s="13" t="s">
        <v>68</v>
      </c>
    </row>
    <row r="6" spans="1:5" x14ac:dyDescent="0.25">
      <c r="B6" s="30" t="s">
        <v>64</v>
      </c>
      <c r="C6" s="44" t="s">
        <v>80</v>
      </c>
      <c r="D6" s="45" t="s">
        <v>69</v>
      </c>
      <c r="E6" s="92"/>
    </row>
    <row r="7" spans="1:5" ht="30" x14ac:dyDescent="0.25">
      <c r="B7" s="31" t="s">
        <v>154</v>
      </c>
      <c r="C7" s="44" t="s">
        <v>81</v>
      </c>
      <c r="D7" s="45" t="s">
        <v>69</v>
      </c>
      <c r="E7" s="92"/>
    </row>
    <row r="8" spans="1:5" ht="33" customHeight="1" x14ac:dyDescent="0.25">
      <c r="B8" s="33"/>
      <c r="C8" s="40" t="s">
        <v>82</v>
      </c>
      <c r="D8" s="40"/>
      <c r="E8" s="35" t="e">
        <f>E6/E7</f>
        <v>#DIV/0!</v>
      </c>
    </row>
    <row r="9" spans="1:5" ht="36" customHeight="1" thickBot="1" x14ac:dyDescent="0.45">
      <c r="B9" s="2" t="s">
        <v>60</v>
      </c>
    </row>
    <row r="10" spans="1:5" ht="57" thickBot="1" x14ac:dyDescent="0.3">
      <c r="B10" s="70" t="s">
        <v>141</v>
      </c>
      <c r="C10" s="56">
        <v>5</v>
      </c>
    </row>
    <row r="11" spans="1:5" ht="57" thickBot="1" x14ac:dyDescent="0.3">
      <c r="B11" s="71" t="s">
        <v>142</v>
      </c>
      <c r="C11" s="57">
        <v>5</v>
      </c>
    </row>
    <row r="12" spans="1:5" ht="57" thickBot="1" x14ac:dyDescent="0.3">
      <c r="B12" s="77" t="s">
        <v>143</v>
      </c>
      <c r="C12" s="76">
        <v>4</v>
      </c>
    </row>
    <row r="13" spans="1:5" ht="57" thickBot="1" x14ac:dyDescent="0.3">
      <c r="B13" s="71" t="s">
        <v>144</v>
      </c>
      <c r="C13" s="57">
        <v>3</v>
      </c>
    </row>
    <row r="14" spans="1:5" ht="57" thickBot="1" x14ac:dyDescent="0.3">
      <c r="B14" s="77" t="s">
        <v>145</v>
      </c>
      <c r="C14" s="76">
        <v>2</v>
      </c>
    </row>
    <row r="15" spans="1:5" ht="57" thickBot="1" x14ac:dyDescent="0.3">
      <c r="B15" s="71" t="s">
        <v>146</v>
      </c>
      <c r="C15" s="57">
        <v>1</v>
      </c>
    </row>
    <row r="16" spans="1:5" ht="57" thickBot="1" x14ac:dyDescent="0.3">
      <c r="B16" s="77" t="s">
        <v>147</v>
      </c>
      <c r="C16" s="76">
        <v>0</v>
      </c>
    </row>
  </sheetData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BD227-5CA6-42F6-9EF2-00F92B1F8261}">
  <sheetPr>
    <pageSetUpPr fitToPage="1"/>
  </sheetPr>
  <dimension ref="A2:E25"/>
  <sheetViews>
    <sheetView workbookViewId="0">
      <selection activeCell="B16" sqref="B16"/>
    </sheetView>
  </sheetViews>
  <sheetFormatPr defaultRowHeight="15" x14ac:dyDescent="0.25"/>
  <cols>
    <col min="1" max="1" width="12.7109375" customWidth="1"/>
    <col min="2" max="2" width="33.7109375" style="3" customWidth="1"/>
    <col min="3" max="3" width="45" style="14" customWidth="1"/>
    <col min="4" max="4" width="11.42578125" style="14" customWidth="1"/>
    <col min="5" max="5" width="20.28515625" style="16" customWidth="1"/>
    <col min="6" max="6" width="17.7109375" customWidth="1"/>
  </cols>
  <sheetData>
    <row r="2" spans="1:5" x14ac:dyDescent="0.25">
      <c r="A2" s="11" t="s">
        <v>6</v>
      </c>
      <c r="B2" s="12" t="s">
        <v>99</v>
      </c>
      <c r="C2" s="13" t="s">
        <v>39</v>
      </c>
      <c r="D2" s="13"/>
      <c r="E2" s="13"/>
    </row>
    <row r="3" spans="1:5" ht="126.75" customHeight="1" x14ac:dyDescent="0.25">
      <c r="A3" s="1" t="s">
        <v>16</v>
      </c>
      <c r="B3" s="55" t="s">
        <v>83</v>
      </c>
      <c r="C3" s="39" t="s">
        <v>93</v>
      </c>
      <c r="D3" s="39"/>
      <c r="E3" s="4"/>
    </row>
    <row r="4" spans="1:5" x14ac:dyDescent="0.25">
      <c r="A4" s="11"/>
      <c r="B4" s="12"/>
      <c r="C4" s="13" t="s">
        <v>38</v>
      </c>
      <c r="D4" s="13" t="s">
        <v>67</v>
      </c>
      <c r="E4" s="13" t="s">
        <v>68</v>
      </c>
    </row>
    <row r="6" spans="1:5" ht="30" x14ac:dyDescent="0.25">
      <c r="B6" s="30" t="s">
        <v>86</v>
      </c>
      <c r="C6" s="44" t="s">
        <v>84</v>
      </c>
      <c r="D6" s="45" t="s">
        <v>69</v>
      </c>
      <c r="E6" s="92"/>
    </row>
    <row r="7" spans="1:5" ht="39" x14ac:dyDescent="0.25">
      <c r="A7" t="s">
        <v>88</v>
      </c>
      <c r="B7" s="31"/>
      <c r="C7" s="44" t="s">
        <v>85</v>
      </c>
      <c r="D7" s="45" t="s">
        <v>69</v>
      </c>
      <c r="E7" s="92"/>
    </row>
    <row r="8" spans="1:5" ht="33" customHeight="1" x14ac:dyDescent="0.25">
      <c r="B8" s="33"/>
      <c r="C8" s="40" t="s">
        <v>87</v>
      </c>
      <c r="D8" s="40"/>
      <c r="E8" s="35">
        <f>E7+E6</f>
        <v>0</v>
      </c>
    </row>
    <row r="9" spans="1:5" ht="30" x14ac:dyDescent="0.25">
      <c r="B9" s="30" t="s">
        <v>89</v>
      </c>
      <c r="C9" s="44" t="s">
        <v>84</v>
      </c>
      <c r="D9" s="45" t="s">
        <v>69</v>
      </c>
      <c r="E9" s="92"/>
    </row>
    <row r="10" spans="1:5" ht="39" x14ac:dyDescent="0.25">
      <c r="A10" t="s">
        <v>88</v>
      </c>
      <c r="B10" s="31"/>
      <c r="C10" s="44" t="s">
        <v>85</v>
      </c>
      <c r="D10" s="45" t="s">
        <v>69</v>
      </c>
      <c r="E10" s="92"/>
    </row>
    <row r="11" spans="1:5" ht="33" customHeight="1" x14ac:dyDescent="0.25">
      <c r="B11" s="33"/>
      <c r="C11" s="40" t="s">
        <v>91</v>
      </c>
      <c r="D11" s="40"/>
      <c r="E11" s="35">
        <f>E10+E9</f>
        <v>0</v>
      </c>
    </row>
    <row r="12" spans="1:5" ht="30" x14ac:dyDescent="0.25">
      <c r="B12" s="30" t="s">
        <v>90</v>
      </c>
      <c r="C12" s="44" t="s">
        <v>84</v>
      </c>
      <c r="D12" s="45" t="s">
        <v>69</v>
      </c>
      <c r="E12" s="92"/>
    </row>
    <row r="13" spans="1:5" ht="39" x14ac:dyDescent="0.25">
      <c r="A13" t="s">
        <v>88</v>
      </c>
      <c r="B13" s="31"/>
      <c r="C13" s="44" t="s">
        <v>85</v>
      </c>
      <c r="D13" s="45" t="s">
        <v>69</v>
      </c>
      <c r="E13" s="92"/>
    </row>
    <row r="14" spans="1:5" ht="33" customHeight="1" x14ac:dyDescent="0.25">
      <c r="B14" s="33"/>
      <c r="C14" s="40" t="s">
        <v>92</v>
      </c>
      <c r="D14" s="45" t="s">
        <v>69</v>
      </c>
      <c r="E14" s="35">
        <f>E13+E12</f>
        <v>0</v>
      </c>
    </row>
    <row r="15" spans="1:5" ht="33" customHeight="1" x14ac:dyDescent="0.25">
      <c r="B15" s="30"/>
      <c r="C15" s="44" t="s">
        <v>95</v>
      </c>
      <c r="D15" s="45" t="s">
        <v>69</v>
      </c>
      <c r="E15" s="21">
        <f>E14+E11+E8</f>
        <v>0</v>
      </c>
    </row>
    <row r="16" spans="1:5" ht="33" customHeight="1" x14ac:dyDescent="0.25">
      <c r="B16" s="31" t="s">
        <v>154</v>
      </c>
      <c r="C16" s="44" t="s">
        <v>94</v>
      </c>
      <c r="D16" s="45" t="s">
        <v>69</v>
      </c>
      <c r="E16" s="92"/>
    </row>
    <row r="17" spans="1:5" ht="33" customHeight="1" x14ac:dyDescent="0.25">
      <c r="B17" s="33"/>
      <c r="C17" s="40" t="s">
        <v>96</v>
      </c>
      <c r="D17" s="40"/>
      <c r="E17" s="35" t="e">
        <f>E15/E16</f>
        <v>#DIV/0!</v>
      </c>
    </row>
    <row r="18" spans="1:5" ht="36" customHeight="1" thickBot="1" x14ac:dyDescent="0.45">
      <c r="A18" s="49"/>
      <c r="B18" s="2" t="s">
        <v>60</v>
      </c>
    </row>
    <row r="19" spans="1:5" ht="79.5" thickBot="1" x14ac:dyDescent="0.3">
      <c r="B19" s="70" t="s">
        <v>135</v>
      </c>
      <c r="C19" s="66">
        <v>5</v>
      </c>
    </row>
    <row r="20" spans="1:5" ht="79.5" thickBot="1" x14ac:dyDescent="0.3">
      <c r="B20" s="71" t="s">
        <v>136</v>
      </c>
      <c r="C20" s="64">
        <v>4</v>
      </c>
    </row>
    <row r="21" spans="1:5" ht="90.75" thickBot="1" x14ac:dyDescent="0.3">
      <c r="B21" s="72" t="s">
        <v>137</v>
      </c>
      <c r="C21" s="65">
        <v>3</v>
      </c>
    </row>
    <row r="22" spans="1:5" ht="79.5" thickBot="1" x14ac:dyDescent="0.3">
      <c r="B22" s="71" t="s">
        <v>138</v>
      </c>
      <c r="C22" s="64">
        <v>2</v>
      </c>
    </row>
    <row r="23" spans="1:5" ht="79.5" thickBot="1" x14ac:dyDescent="0.3">
      <c r="B23" s="72" t="s">
        <v>139</v>
      </c>
      <c r="C23" s="65">
        <v>1</v>
      </c>
    </row>
    <row r="24" spans="1:5" ht="90" x14ac:dyDescent="0.25">
      <c r="B24" s="73" t="s">
        <v>140</v>
      </c>
      <c r="C24" s="107">
        <v>0</v>
      </c>
    </row>
    <row r="25" spans="1:5" ht="34.5" thickBot="1" x14ac:dyDescent="0.3">
      <c r="B25" s="74" t="s">
        <v>97</v>
      </c>
      <c r="C25" s="108"/>
    </row>
  </sheetData>
  <mergeCells count="1">
    <mergeCell ref="C24:C2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730EA-B56F-47BD-8449-515BCED959C3}">
  <sheetPr>
    <pageSetUpPr fitToPage="1"/>
  </sheetPr>
  <dimension ref="A2:E21"/>
  <sheetViews>
    <sheetView workbookViewId="0">
      <selection activeCell="F3" sqref="F3"/>
    </sheetView>
  </sheetViews>
  <sheetFormatPr defaultRowHeight="15" x14ac:dyDescent="0.25"/>
  <cols>
    <col min="1" max="1" width="12.7109375" customWidth="1"/>
    <col min="2" max="2" width="33.7109375" style="3" customWidth="1"/>
    <col min="3" max="3" width="45" style="14" customWidth="1"/>
    <col min="4" max="4" width="11.42578125" style="14" customWidth="1"/>
    <col min="5" max="5" width="20.28515625" style="16" customWidth="1"/>
    <col min="6" max="6" width="17.7109375" customWidth="1"/>
  </cols>
  <sheetData>
    <row r="2" spans="1:5" x14ac:dyDescent="0.25">
      <c r="A2" s="11" t="s">
        <v>6</v>
      </c>
      <c r="B2" s="12" t="s">
        <v>99</v>
      </c>
      <c r="C2" s="13" t="s">
        <v>39</v>
      </c>
      <c r="D2" s="13"/>
      <c r="E2" s="13"/>
    </row>
    <row r="3" spans="1:5" ht="80.25" customHeight="1" x14ac:dyDescent="0.25">
      <c r="A3" s="1" t="s">
        <v>22</v>
      </c>
      <c r="B3" s="55" t="s">
        <v>21</v>
      </c>
      <c r="C3" s="39" t="s">
        <v>98</v>
      </c>
      <c r="D3" s="39"/>
      <c r="E3" s="4"/>
    </row>
    <row r="4" spans="1:5" x14ac:dyDescent="0.25">
      <c r="A4" s="52"/>
      <c r="B4" s="53"/>
      <c r="C4" s="54" t="s">
        <v>38</v>
      </c>
      <c r="D4" s="54" t="s">
        <v>67</v>
      </c>
      <c r="E4" s="54" t="s">
        <v>68</v>
      </c>
    </row>
    <row r="6" spans="1:5" ht="15" customHeight="1" x14ac:dyDescent="0.25">
      <c r="B6" s="109" t="s">
        <v>116</v>
      </c>
      <c r="C6" s="44" t="s">
        <v>100</v>
      </c>
      <c r="D6" s="45" t="s">
        <v>105</v>
      </c>
      <c r="E6" s="92"/>
    </row>
    <row r="7" spans="1:5" x14ac:dyDescent="0.25">
      <c r="A7" t="s">
        <v>88</v>
      </c>
      <c r="B7" s="110"/>
      <c r="C7" s="44" t="s">
        <v>101</v>
      </c>
      <c r="D7" s="45" t="s">
        <v>105</v>
      </c>
      <c r="E7" s="92"/>
    </row>
    <row r="8" spans="1:5" ht="15" customHeight="1" x14ac:dyDescent="0.25">
      <c r="B8" s="110"/>
      <c r="C8" s="44" t="s">
        <v>102</v>
      </c>
      <c r="D8" s="45" t="s">
        <v>105</v>
      </c>
      <c r="E8" s="93"/>
    </row>
    <row r="9" spans="1:5" x14ac:dyDescent="0.25">
      <c r="B9" s="110"/>
      <c r="C9" s="44" t="s">
        <v>103</v>
      </c>
      <c r="D9" s="45" t="s">
        <v>105</v>
      </c>
      <c r="E9" s="92"/>
    </row>
    <row r="10" spans="1:5" x14ac:dyDescent="0.25">
      <c r="A10" t="s">
        <v>88</v>
      </c>
      <c r="B10" s="110"/>
      <c r="C10" s="44" t="s">
        <v>104</v>
      </c>
      <c r="D10" s="45" t="s">
        <v>105</v>
      </c>
      <c r="E10" s="92"/>
    </row>
    <row r="11" spans="1:5" ht="15" customHeight="1" x14ac:dyDescent="0.25">
      <c r="B11" s="111"/>
      <c r="C11" s="44" t="s">
        <v>153</v>
      </c>
      <c r="D11" s="45" t="s">
        <v>105</v>
      </c>
      <c r="E11" s="47" t="e">
        <f>AVERAGE(E6:E10)</f>
        <v>#DIV/0!</v>
      </c>
    </row>
    <row r="12" spans="1:5" ht="51" x14ac:dyDescent="0.25">
      <c r="B12" s="59" t="s">
        <v>115</v>
      </c>
      <c r="C12" s="44" t="s">
        <v>106</v>
      </c>
      <c r="D12" s="45" t="s">
        <v>105</v>
      </c>
      <c r="E12" s="92"/>
    </row>
    <row r="13" spans="1:5" ht="33" customHeight="1" x14ac:dyDescent="0.25">
      <c r="B13" s="50"/>
      <c r="C13" s="46" t="s">
        <v>107</v>
      </c>
      <c r="D13" s="46"/>
      <c r="E13" s="51" t="e">
        <f>(E11-E12)/E12</f>
        <v>#DIV/0!</v>
      </c>
    </row>
    <row r="14" spans="1:5" ht="36" customHeight="1" thickBot="1" x14ac:dyDescent="0.45">
      <c r="A14" s="49"/>
      <c r="B14" s="2" t="s">
        <v>60</v>
      </c>
    </row>
    <row r="15" spans="1:5" ht="15.75" thickBot="1" x14ac:dyDescent="0.3">
      <c r="B15" s="67" t="s">
        <v>108</v>
      </c>
      <c r="C15" s="56">
        <v>18</v>
      </c>
    </row>
    <row r="16" spans="1:5" ht="26.25" thickBot="1" x14ac:dyDescent="0.3">
      <c r="B16" s="68" t="s">
        <v>109</v>
      </c>
      <c r="C16" s="57">
        <v>15</v>
      </c>
    </row>
    <row r="17" spans="2:3" ht="26.25" thickBot="1" x14ac:dyDescent="0.3">
      <c r="B17" s="75" t="s">
        <v>148</v>
      </c>
      <c r="C17" s="58">
        <v>12</v>
      </c>
    </row>
    <row r="18" spans="2:3" ht="26.25" thickBot="1" x14ac:dyDescent="0.3">
      <c r="B18" s="68" t="s">
        <v>110</v>
      </c>
      <c r="C18" s="57">
        <v>9</v>
      </c>
    </row>
    <row r="19" spans="2:3" ht="26.25" thickBot="1" x14ac:dyDescent="0.3">
      <c r="B19" s="75" t="s">
        <v>149</v>
      </c>
      <c r="C19" s="58">
        <v>6</v>
      </c>
    </row>
    <row r="20" spans="2:3" ht="15.75" thickBot="1" x14ac:dyDescent="0.3">
      <c r="B20" s="68" t="s">
        <v>111</v>
      </c>
      <c r="C20" s="57">
        <v>3</v>
      </c>
    </row>
    <row r="21" spans="2:3" ht="39" thickBot="1" x14ac:dyDescent="0.3">
      <c r="B21" s="75" t="s">
        <v>112</v>
      </c>
      <c r="C21" s="58">
        <v>0</v>
      </c>
    </row>
  </sheetData>
  <mergeCells count="1">
    <mergeCell ref="B6:B1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508BB-CB72-4F9F-93DF-586F729AEA66}">
  <sheetPr>
    <pageSetUpPr fitToPage="1"/>
  </sheetPr>
  <dimension ref="A2:E21"/>
  <sheetViews>
    <sheetView topLeftCell="A3" workbookViewId="0">
      <selection activeCell="G12" sqref="G12"/>
    </sheetView>
  </sheetViews>
  <sheetFormatPr defaultRowHeight="15" x14ac:dyDescent="0.25"/>
  <cols>
    <col min="1" max="1" width="12.7109375" customWidth="1"/>
    <col min="2" max="2" width="33.7109375" style="3" customWidth="1"/>
    <col min="3" max="3" width="45" style="14" customWidth="1"/>
    <col min="4" max="4" width="11.42578125" style="14" customWidth="1"/>
    <col min="5" max="5" width="20.28515625" style="16" customWidth="1"/>
    <col min="6" max="6" width="17.7109375" customWidth="1"/>
  </cols>
  <sheetData>
    <row r="2" spans="1:5" x14ac:dyDescent="0.25">
      <c r="A2" s="11" t="s">
        <v>6</v>
      </c>
      <c r="B2" s="12" t="s">
        <v>99</v>
      </c>
      <c r="C2" s="13" t="s">
        <v>39</v>
      </c>
      <c r="D2" s="13"/>
      <c r="E2" s="13"/>
    </row>
    <row r="3" spans="1:5" ht="80.25" customHeight="1" x14ac:dyDescent="0.25">
      <c r="A3" s="1" t="s">
        <v>23</v>
      </c>
      <c r="B3" s="55" t="s">
        <v>113</v>
      </c>
      <c r="C3" s="39" t="s">
        <v>114</v>
      </c>
      <c r="D3" s="39"/>
      <c r="E3" s="4"/>
    </row>
    <row r="4" spans="1:5" x14ac:dyDescent="0.25">
      <c r="A4" s="52"/>
      <c r="B4" s="53"/>
      <c r="C4" s="54" t="s">
        <v>38</v>
      </c>
      <c r="D4" s="54" t="s">
        <v>67</v>
      </c>
      <c r="E4" s="54" t="s">
        <v>68</v>
      </c>
    </row>
    <row r="6" spans="1:5" ht="20.25" customHeight="1" x14ac:dyDescent="0.25">
      <c r="B6" s="112" t="s">
        <v>116</v>
      </c>
      <c r="C6" s="60" t="s">
        <v>117</v>
      </c>
      <c r="D6" s="45" t="s">
        <v>123</v>
      </c>
      <c r="E6" s="92"/>
    </row>
    <row r="7" spans="1:5" x14ac:dyDescent="0.25">
      <c r="A7" t="s">
        <v>88</v>
      </c>
      <c r="B7" s="113"/>
      <c r="C7" s="60" t="s">
        <v>118</v>
      </c>
      <c r="D7" s="45" t="s">
        <v>123</v>
      </c>
      <c r="E7" s="92"/>
    </row>
    <row r="8" spans="1:5" ht="15" customHeight="1" x14ac:dyDescent="0.25">
      <c r="B8" s="113"/>
      <c r="C8" s="60" t="s">
        <v>119</v>
      </c>
      <c r="D8" s="45" t="s">
        <v>123</v>
      </c>
      <c r="E8" s="93"/>
    </row>
    <row r="9" spans="1:5" x14ac:dyDescent="0.25">
      <c r="B9" s="113"/>
      <c r="C9" s="60" t="s">
        <v>120</v>
      </c>
      <c r="D9" s="45" t="s">
        <v>123</v>
      </c>
      <c r="E9" s="92"/>
    </row>
    <row r="10" spans="1:5" x14ac:dyDescent="0.25">
      <c r="A10" t="s">
        <v>88</v>
      </c>
      <c r="B10" s="113"/>
      <c r="C10" s="60" t="s">
        <v>121</v>
      </c>
      <c r="D10" s="45" t="s">
        <v>123</v>
      </c>
      <c r="E10" s="92"/>
    </row>
    <row r="11" spans="1:5" ht="24" customHeight="1" x14ac:dyDescent="0.25">
      <c r="B11" s="114"/>
      <c r="C11" s="61" t="s">
        <v>122</v>
      </c>
      <c r="D11" s="45" t="s">
        <v>123</v>
      </c>
      <c r="E11" s="47" t="e">
        <f>AVERAGE(E6:E10)</f>
        <v>#DIV/0!</v>
      </c>
    </row>
    <row r="12" spans="1:5" ht="60" x14ac:dyDescent="0.25">
      <c r="B12" s="50" t="s">
        <v>124</v>
      </c>
      <c r="C12" s="44" t="s">
        <v>125</v>
      </c>
      <c r="D12" s="45" t="s">
        <v>123</v>
      </c>
      <c r="E12" s="92"/>
    </row>
    <row r="13" spans="1:5" ht="33" customHeight="1" x14ac:dyDescent="0.25">
      <c r="B13" s="50"/>
      <c r="C13" s="46" t="s">
        <v>113</v>
      </c>
      <c r="D13" s="46"/>
      <c r="E13" s="51" t="e">
        <f>(E11-E12)/E12</f>
        <v>#DIV/0!</v>
      </c>
    </row>
    <row r="14" spans="1:5" ht="36" customHeight="1" thickBot="1" x14ac:dyDescent="0.45">
      <c r="A14" s="49"/>
      <c r="B14" s="2" t="s">
        <v>60</v>
      </c>
    </row>
    <row r="15" spans="1:5" ht="39" thickBot="1" x14ac:dyDescent="0.3">
      <c r="B15" s="67" t="s">
        <v>126</v>
      </c>
      <c r="C15" s="66">
        <v>12</v>
      </c>
    </row>
    <row r="16" spans="1:5" ht="39" thickBot="1" x14ac:dyDescent="0.3">
      <c r="B16" s="68" t="s">
        <v>127</v>
      </c>
      <c r="C16" s="57">
        <v>10</v>
      </c>
    </row>
    <row r="17" spans="2:3" ht="39" thickBot="1" x14ac:dyDescent="0.3">
      <c r="B17" s="75" t="s">
        <v>150</v>
      </c>
      <c r="C17" s="58">
        <v>8</v>
      </c>
    </row>
    <row r="18" spans="2:3" ht="39" thickBot="1" x14ac:dyDescent="0.3">
      <c r="B18" s="68" t="s">
        <v>128</v>
      </c>
      <c r="C18" s="57">
        <v>6</v>
      </c>
    </row>
    <row r="19" spans="2:3" ht="39" thickBot="1" x14ac:dyDescent="0.3">
      <c r="B19" s="75" t="s">
        <v>151</v>
      </c>
      <c r="C19" s="58">
        <v>4</v>
      </c>
    </row>
    <row r="20" spans="2:3" ht="39" thickBot="1" x14ac:dyDescent="0.3">
      <c r="B20" s="68" t="s">
        <v>129</v>
      </c>
      <c r="C20" s="57">
        <v>2</v>
      </c>
    </row>
    <row r="21" spans="2:3" ht="26.25" thickBot="1" x14ac:dyDescent="0.3">
      <c r="B21" s="75" t="s">
        <v>130</v>
      </c>
      <c r="C21" s="58">
        <v>0</v>
      </c>
    </row>
  </sheetData>
  <mergeCells count="1">
    <mergeCell ref="B6:B1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18308-D529-4DC8-A112-61A54FAAB77B}">
  <sheetPr>
    <pageSetUpPr fitToPage="1"/>
  </sheetPr>
  <dimension ref="A2:E13"/>
  <sheetViews>
    <sheetView tabSelected="1" workbookViewId="0">
      <selection activeCell="C6" sqref="C6"/>
    </sheetView>
  </sheetViews>
  <sheetFormatPr defaultRowHeight="15" x14ac:dyDescent="0.25"/>
  <cols>
    <col min="1" max="1" width="12.7109375" customWidth="1"/>
    <col min="2" max="2" width="33.7109375" style="3" customWidth="1"/>
    <col min="3" max="3" width="45" style="14" customWidth="1"/>
    <col min="4" max="4" width="11.42578125" style="14" customWidth="1"/>
    <col min="5" max="5" width="20.28515625" style="16" customWidth="1"/>
    <col min="6" max="6" width="17.7109375" customWidth="1"/>
  </cols>
  <sheetData>
    <row r="2" spans="1:5" x14ac:dyDescent="0.25">
      <c r="A2" s="11" t="s">
        <v>6</v>
      </c>
      <c r="B2" s="12" t="s">
        <v>99</v>
      </c>
      <c r="C2" s="13" t="s">
        <v>39</v>
      </c>
      <c r="D2" s="13"/>
      <c r="E2" s="13"/>
    </row>
    <row r="3" spans="1:5" ht="104.25" customHeight="1" x14ac:dyDescent="0.25">
      <c r="A3" s="1" t="s">
        <v>25</v>
      </c>
      <c r="B3" s="55" t="s">
        <v>24</v>
      </c>
      <c r="C3" s="39" t="s">
        <v>131</v>
      </c>
      <c r="D3" s="39"/>
      <c r="E3" s="4"/>
    </row>
    <row r="4" spans="1:5" x14ac:dyDescent="0.25">
      <c r="A4" s="52"/>
      <c r="B4" s="53"/>
      <c r="C4" s="54" t="s">
        <v>38</v>
      </c>
      <c r="D4" s="54" t="s">
        <v>67</v>
      </c>
      <c r="E4" s="54" t="s">
        <v>68</v>
      </c>
    </row>
    <row r="6" spans="1:5" ht="50.25" customHeight="1" x14ac:dyDescent="0.25">
      <c r="B6" s="59" t="s">
        <v>134</v>
      </c>
      <c r="C6" s="63" t="s">
        <v>24</v>
      </c>
      <c r="D6" s="62" t="s">
        <v>133</v>
      </c>
      <c r="E6" s="94"/>
    </row>
    <row r="7" spans="1:5" ht="44.25" customHeight="1" x14ac:dyDescent="0.25">
      <c r="A7" s="49"/>
      <c r="B7" s="115" t="s">
        <v>132</v>
      </c>
      <c r="C7" s="116"/>
    </row>
    <row r="8" spans="1:5" ht="36" customHeight="1" thickBot="1" x14ac:dyDescent="0.45">
      <c r="A8" s="49"/>
      <c r="B8" s="2" t="s">
        <v>60</v>
      </c>
    </row>
    <row r="9" spans="1:5" ht="39" thickBot="1" x14ac:dyDescent="0.3">
      <c r="B9" s="67" t="s">
        <v>155</v>
      </c>
      <c r="C9" s="56">
        <v>5</v>
      </c>
    </row>
    <row r="10" spans="1:5" ht="39" thickBot="1" x14ac:dyDescent="0.3">
      <c r="B10" s="68" t="s">
        <v>156</v>
      </c>
      <c r="C10" s="64">
        <v>4</v>
      </c>
    </row>
    <row r="11" spans="1:5" ht="39" thickBot="1" x14ac:dyDescent="0.3">
      <c r="B11" s="75" t="s">
        <v>157</v>
      </c>
      <c r="C11" s="65">
        <v>3</v>
      </c>
    </row>
    <row r="12" spans="1:5" ht="39" thickBot="1" x14ac:dyDescent="0.3">
      <c r="B12" s="68" t="s">
        <v>158</v>
      </c>
      <c r="C12" s="64">
        <v>2</v>
      </c>
    </row>
    <row r="13" spans="1:5" ht="26.25" thickBot="1" x14ac:dyDescent="0.3">
      <c r="B13" s="75" t="s">
        <v>159</v>
      </c>
      <c r="C13" s="65">
        <v>1</v>
      </c>
    </row>
  </sheetData>
  <mergeCells count="1"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Обща оценка</vt:lpstr>
      <vt:lpstr>Формула 1</vt:lpstr>
      <vt:lpstr>Формула 2</vt:lpstr>
      <vt:lpstr>Формула 3</vt:lpstr>
      <vt:lpstr>Формула 4</vt:lpstr>
      <vt:lpstr>Формула 5</vt:lpstr>
      <vt:lpstr>Формула 6</vt:lpstr>
      <vt:lpstr>Формула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Rozalina Kozleva</dc:creator>
  <cp:lastModifiedBy>Rozalina Kozleva</cp:lastModifiedBy>
  <cp:lastPrinted>2023-10-18T10:49:56Z</cp:lastPrinted>
  <dcterms:created xsi:type="dcterms:W3CDTF">2023-10-18T09:07:04Z</dcterms:created>
  <dcterms:modified xsi:type="dcterms:W3CDTF">2024-02-12T07:38:36Z</dcterms:modified>
</cp:coreProperties>
</file>