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ЗАСЕДАНИЯ НА КН НА ПМДРА 2021-2027 Г\ПИСМЕНИ ПРОЦЕДУРИ КН ПМДРА\ТРЕТА ПИСМЕНА ПРОЦЕДУРА изм. ИГРП 28.07.2023 ПМДР\Одобрение\"/>
    </mc:Choice>
  </mc:AlternateContent>
  <bookViews>
    <workbookView xWindow="13965" yWindow="300" windowWidth="14835" windowHeight="119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Sheet1!$A$1:$P$36</definedName>
  </definedNames>
  <calcPr calcId="162913"/>
</workbook>
</file>

<file path=xl/calcChain.xml><?xml version="1.0" encoding="utf-8"?>
<calcChain xmlns="http://schemas.openxmlformats.org/spreadsheetml/2006/main">
  <c r="R26" i="1" l="1"/>
  <c r="R28" i="1" l="1"/>
  <c r="R27" i="1"/>
  <c r="R20" i="1"/>
  <c r="R29" i="1" l="1"/>
  <c r="F17" i="1"/>
  <c r="I10" i="2" l="1"/>
  <c r="E25" i="2" l="1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<sst xmlns="http://schemas.openxmlformats.org/spreadsheetml/2006/main" count="166" uniqueCount="86">
  <si>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</si>
  <si>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</si>
  <si>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</si>
  <si>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</si>
  <si>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</si>
  <si>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</si>
  <si>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</si>
  <si>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</si>
  <si>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</si>
  <si>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</si>
  <si>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ПРОГРАМА ЗА МОРСКО ДЕЛО И РИБАРСТВО 2014-2020 г. </t>
  </si>
  <si>
    <t>1-во тримесечие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</si>
  <si>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</si>
  <si>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</si>
  <si>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</si>
  <si>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</si>
  <si>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</si>
  <si>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</si>
  <si>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</si>
  <si>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</si>
  <si>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</si>
  <si>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>Мярка 2.3
Насърчаване на нови производители на аквакултури, развиващи устойчиви аквакултури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</si>
  <si>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</si>
  <si>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</si>
  <si>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</si>
  <si>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</si>
  <si>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</si>
  <si>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</si>
  <si>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</si>
  <si>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</si>
  <si>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</si>
  <si>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</si>
  <si>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</si>
  <si>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Създаване на предприятия за устойчиви аквакултури от нови производители на аквакултури-без СМР</t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</si>
  <si>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</si>
  <si>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</si>
  <si>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</si>
  <si>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</si>
  <si>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</si>
  <si>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</si>
  <si>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</si>
  <si>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</si>
  <si>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</si>
  <si>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</si>
  <si>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 xml:space="preserve">за 2023 г. </t>
  </si>
  <si>
    <t>непр.</t>
  </si>
  <si>
    <t xml:space="preserve"> 1-во  тримесечие
</t>
  </si>
  <si>
    <t xml:space="preserve">Не </t>
  </si>
  <si>
    <t xml:space="preserve">Максимален % на съфинансиране </t>
  </si>
  <si>
    <r>
      <t>Размер на БФП за проект 
(в лева)</t>
    </r>
    <r>
      <rPr>
        <b/>
        <sz val="10"/>
        <rFont val="Calibri"/>
        <family val="2"/>
        <charset val="204"/>
      </rPr>
      <t>⁷</t>
    </r>
  </si>
  <si>
    <t>Общ размер на БФП  по процедурата 
(в лева)
*Забележка</t>
  </si>
  <si>
    <t>И Н Д И К А Т И В Н А  Г О Д И Ш Н А  Р А Б О Т Н А  П Р О Г Р А М А ¹</t>
  </si>
  <si>
    <t>Мярка 5.3
Мерки за предлагане на пазара</t>
  </si>
  <si>
    <t xml:space="preserve"> 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 ,
чл. 68, параграф 3</t>
  </si>
  <si>
    <t xml:space="preserve">Собственици на риболовни кораби, регистрирани по търговския закон и
физически лица от подсектор „Риболов“
</t>
  </si>
  <si>
    <t>Дейности, необходими за преодоляване на недостига на средства, липса на ликвидност, за допълнителните разходи, които са понесли поради сътресението на пазара, настъпили в резултат от агресивната война на Русия срещу Украйна.</t>
  </si>
  <si>
    <t>90 дни от датата на обявяване на процедурата</t>
  </si>
  <si>
    <t>Финансови компенсации за операторите в стопанския риболов, стопанствата за производство на аквакултури и преработвателните предприятия за допълнителните разходи, които са понесли поради сътресението на пазара, причинено от агресивната война на Русия срещу Украйна и последиците от тази агресия върху веригата на доставки на продукти от риболов и аквакултури, 
чл. 68, параграф 3</t>
  </si>
  <si>
    <t>Eднолични търговци (ЕТ) или юридически лица, регистрирани по Търговския закон  от подсектор  „Аквакултури“</t>
  </si>
  <si>
    <t>Eднолични търговци (ЕТ) или юридически лица, регистрирани по Търговския закон  от подсектор "Преработване на продуктите от риболов и аквакултури"</t>
  </si>
  <si>
    <t>непр</t>
  </si>
  <si>
    <t xml:space="preserve">Компенсации на операторите
за смекчаване на последиците от агресивната война на Русия срещу Украйна върху риболовните дейности и за ограничаване на въздействието от сътресението на пазара, причинено от тази агресивна война, върху веригата на доставки на продукти от риболов и аквакултури.  
</t>
  </si>
  <si>
    <t>мярка 1.9 “Временно преустановяване на риболовна дейност”</t>
  </si>
  <si>
    <t>4-то тримесечие</t>
  </si>
  <si>
    <t xml:space="preserve">а) собственици на риболовни кораби на Съюза, регистрирани като действащи, които са извършвали риболовна дейност в продължение на най-малко 120 дни през последните две календарни години, предхождащи датата на подаване на заявлението за подпомагане или б) физически лица от подсектор „Стопански риболов“, които са работили в морето в продължение на най-малко 120 дни през последните две календарни години, предхождащи датата на подаване на заявлението за подпомагане, на борда на риболовен кораб на Съюза, засегнат от временното преустановяване, а когато рибар е започнал работа на борда на риболовен кораб на Съюза по-малко от две години преди датата на подаване на заявлението за подпомагане
</t>
  </si>
  <si>
    <t xml:space="preserve">Финансови компенсации на операторите заети в стопанския риболов за временно преустановяване на риболовните дейности поради опасност за сигурността на риболовните дейности или възпрепятстване икономическата жизнеспособност на риболовните операции (съгласно чл. 33 от Регламент (ЕС) 508/2014); </t>
  </si>
  <si>
    <t xml:space="preserve">Допустимите компенсации са:
А. Компенсация за временно преустановяване на риболовните дейности от риболовен кораб.
Б. Компенсация за (1) екипаж, нает на трудов договор и за (2) самоосигуряващо се лице, което извършва дейност с личен труд на борда на риболовен кораб, допустим по настоящата процедура
</t>
  </si>
  <si>
    <t>Мярка 1.8 
"Рибарски пристанища, кейове за разтоварване, рибни борси и  лодкостоянки"</t>
  </si>
  <si>
    <t>Подобряване конкурентноспособността и жизнеспособността на предприятията в сектора на рибарството, включително и дребномащабния крайбрежен флот, и подобряване на безопасността и условията на труд.</t>
  </si>
  <si>
    <t xml:space="preserve">Повишаване качеството, контрола и проследяемостта на разтоварваните на сушата продукти,  подобряване енергийната ефективност, подпомагане опазването на околната среда и подобряване безопасността и условията на труд, чрез инвестиции за подобряване на инфраструктурата и пристанищните съоръжения, включително инвестиции в съоръжения за събиране на отпадъци. </t>
  </si>
  <si>
    <t>Инвестиционни разходи, разходи за услуги.</t>
  </si>
  <si>
    <t xml:space="preserve">До 100% за публични организации;
До 50% за юридически лица, регистрирани по търговския закон или Закона за кооперациите
</t>
  </si>
  <si>
    <t>3-ро тримесечие</t>
  </si>
  <si>
    <t>Мярка 6.3. Интегрирана морска политика
Повишаване на знанията за състоянието на морската среда
Член 80.1.в</t>
  </si>
  <si>
    <t>Повишаване на знанията за състоянието на морската среда</t>
  </si>
  <si>
    <t xml:space="preserve">Научни организации,
публични организации в сферата на оценка на риска по хранителната верига в земеделието  </t>
  </si>
  <si>
    <t xml:space="preserve">Изследване на морското дъно,
 изследване на морската среда,
научни дейности, водещи до повишаване на знанията за морската среда и водещи до постигане на целите на „синия растеж“.
</t>
  </si>
  <si>
    <t xml:space="preserve"> Закупуване на оборудване, необходимо за провеждане на изследвания на морското дъно и/или морската среда в размер на до 40 на сто от общите допустими разходи по проекта  с оглед постигане целите на проекта и/или наемане на оборудване, необходимо за провеждане на изследвания на морското дъно и/или морската среда,
 разходи за услуги, 
разходи за изследвания на морската среда, допринасящи за постигане на целите на „синия растеж“,
 разходи за проучвания.
</t>
  </si>
  <si>
    <t>до 600 000</t>
  </si>
  <si>
    <t xml:space="preserve">Публично-правни органи; лица регистрирани по търговския закон или Закона за кооперациите, развиващи дейност в сектор Рибарство 
</t>
  </si>
  <si>
    <t xml:space="preserve">4-ро тримесечие
</t>
  </si>
  <si>
    <r>
      <rPr>
        <b/>
        <sz val="9"/>
        <rFont val="Times New Roman"/>
        <family val="1"/>
        <charset val="204"/>
      </rPr>
      <t xml:space="preserve">
*Забележка</t>
    </r>
    <r>
      <rPr>
        <sz val="9"/>
        <rFont val="Times New Roman"/>
        <family val="1"/>
        <charset val="204"/>
      </rPr>
      <t xml:space="preserve">: УО си запазва правото да увеличи бюджетите по съответната процедура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мярката, както и във връзка с чл. 26, ал. 7 от ЗУСЕФСУ, предвид предстоящото изменение на ПМДР 2014-2020 г.
</t>
    </r>
    <r>
      <rPr>
        <b/>
        <sz val="9"/>
        <color rgb="FFFF0000"/>
        <rFont val="Times New Roman"/>
        <family val="1"/>
        <charset val="204"/>
      </rPr>
      <t/>
    </r>
  </si>
  <si>
    <t>Изменена в рамките на трета писмена процедурана, проведена в периода 4-11 август 2023 г.</t>
  </si>
  <si>
    <t xml:space="preserve">
Инвестиции в съществуващи рибарски пристанища и лодкостоянки - 80 000 лв.:
</t>
  </si>
  <si>
    <t xml:space="preserve">Сектор 1 - Инвестиции в съществуващи рибарски пристанища:
- до 2 000 000 за Черно море;
- до 2 000 000 за река  Дунав;
Сектор 2 - Инвестиции насочени към изграждане и/или модернизация на лодкостоянки:
1 000 000 
</t>
  </si>
  <si>
    <t>Приложимият режим е за сектор „Рибарство“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</si>
</sst>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3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15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2" fillId="2" borderId="4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0" fillId="0" borderId="0" xfId="0" applyNumberFormat="1"/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3" fillId="4" borderId="0" xfId="0" applyNumberFormat="1" applyFont="1" applyFill="1"/>
    <xf numFmtId="0" fontId="17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918476</xdr:colOff>
      <xdr:row>0</xdr:row>
      <xdr:rowOff>32653</xdr:rowOff>
    </xdr:from>
    <xdr:to>
      <xdr:col>8</xdr:col>
      <xdr:colOff>892623</xdr:colOff>
      <xdr:row>8</xdr:row>
      <xdr:rowOff>318948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6071501" y="32653"/>
          <a:ext cx="4241347" cy="173409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 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9526</xdr:rowOff>
    </xdr:from>
    <xdr:to>
      <xdr:col>15</xdr:col>
      <xdr:colOff>201</xdr:colOff>
      <xdr:row>7</xdr:row>
      <xdr:rowOff>54429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12634232" y="194583"/>
          <a:ext cx="3335312" cy="1155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6"/>
  <sheetViews>
    <sheetView tabSelected="1" view="pageBreakPreview" topLeftCell="A25" zoomScaleNormal="100" zoomScaleSheetLayoutView="100" workbookViewId="0">
      <selection activeCell="G26" sqref="G26"/>
    </sheetView>
  </sheetViews>
  <sheetFormatPr defaultRowHeight="15" x14ac:dyDescent="0.25"/>
  <cols>
    <col min="1" max="1" width="4.28515625" style="13" customWidth="1"/>
    <col min="2" max="2" width="15.7109375" style="11" customWidth="1"/>
    <col min="3" max="3" width="26.85546875" style="11" customWidth="1"/>
    <col min="4" max="4" width="9.5703125" style="11" customWidth="1"/>
    <col min="5" max="5" width="6.85546875" style="11" customWidth="1"/>
    <col min="6" max="6" width="14" style="11" customWidth="1"/>
    <col min="7" max="7" width="34.85546875" style="11" customWidth="1"/>
    <col min="8" max="8" width="29.140625" style="11" customWidth="1"/>
    <col min="9" max="9" width="22.85546875" style="11" customWidth="1"/>
    <col min="10" max="10" width="15.28515625" style="11" customWidth="1"/>
    <col min="11" max="11" width="13" style="11" customWidth="1"/>
    <col min="12" max="12" width="13.42578125" style="11" customWidth="1"/>
    <col min="13" max="13" width="12.140625" style="11" customWidth="1"/>
    <col min="14" max="14" width="12.85546875" style="11" customWidth="1"/>
    <col min="15" max="15" width="13.28515625" style="11" customWidth="1"/>
    <col min="16" max="16" width="13.5703125" style="14" customWidth="1"/>
    <col min="17" max="17" width="17.140625" customWidth="1"/>
    <col min="18" max="18" width="13.85546875" customWidth="1"/>
  </cols>
  <sheetData>
    <row r="1" spans="1:17" s="8" customFormat="1" ht="14.45" x14ac:dyDescent="0.3"/>
    <row r="2" spans="1:17" s="8" customFormat="1" ht="14.45" x14ac:dyDescent="0.3"/>
    <row r="3" spans="1:17" s="8" customFormat="1" ht="14.45" x14ac:dyDescent="0.3"/>
    <row r="4" spans="1:17" s="8" customFormat="1" ht="14.45" x14ac:dyDescent="0.3"/>
    <row r="5" spans="1:17" s="8" customFormat="1" ht="14.45" x14ac:dyDescent="0.3"/>
    <row r="6" spans="1:17" s="8" customFormat="1" ht="14.45" x14ac:dyDescent="0.3"/>
    <row r="7" spans="1:17" s="8" customFormat="1" ht="14.45" x14ac:dyDescent="0.3"/>
    <row r="8" spans="1:17" s="8" customFormat="1" ht="14.45" x14ac:dyDescent="0.3"/>
    <row r="9" spans="1:17" s="8" customFormat="1" ht="28.9" customHeight="1" x14ac:dyDescent="0.25">
      <c r="A9" s="60" t="s">
        <v>51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7" s="8" customFormat="1" ht="28.9" customHeight="1" x14ac:dyDescent="0.25">
      <c r="A10" s="61" t="s">
        <v>10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7" s="8" customFormat="1" ht="28.9" customHeight="1" x14ac:dyDescent="0.25">
      <c r="A11" s="61" t="s">
        <v>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7" s="8" customFormat="1" ht="53.25" customHeight="1" x14ac:dyDescent="0.25">
      <c r="A12" s="50"/>
      <c r="B12" s="50"/>
      <c r="C12" s="50"/>
      <c r="D12" s="50"/>
      <c r="E12" s="50"/>
      <c r="F12" s="50"/>
      <c r="G12" s="72" t="s">
        <v>82</v>
      </c>
      <c r="H12" s="61"/>
      <c r="I12" s="61"/>
      <c r="J12" s="50"/>
      <c r="K12" s="50"/>
      <c r="L12" s="50"/>
      <c r="M12" s="50"/>
      <c r="N12" s="50"/>
      <c r="O12" s="50"/>
      <c r="P12" s="50"/>
    </row>
    <row r="13" spans="1:17" s="8" customFormat="1" ht="28.9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7" ht="93.75" customHeight="1" x14ac:dyDescent="0.25">
      <c r="A14" s="58" t="s">
        <v>0</v>
      </c>
      <c r="B14" s="57" t="s">
        <v>43</v>
      </c>
      <c r="C14" s="57" t="s">
        <v>25</v>
      </c>
      <c r="D14" s="57" t="s">
        <v>1</v>
      </c>
      <c r="E14" s="64" t="s">
        <v>26</v>
      </c>
      <c r="F14" s="57" t="s">
        <v>50</v>
      </c>
      <c r="G14" s="57" t="s">
        <v>2</v>
      </c>
      <c r="H14" s="57" t="s">
        <v>3</v>
      </c>
      <c r="I14" s="57" t="s">
        <v>4</v>
      </c>
      <c r="J14" s="70" t="s">
        <v>48</v>
      </c>
      <c r="K14" s="57" t="s">
        <v>27</v>
      </c>
      <c r="L14" s="57" t="s">
        <v>28</v>
      </c>
      <c r="M14" s="57" t="s">
        <v>29</v>
      </c>
      <c r="N14" s="62"/>
      <c r="O14" s="57" t="s">
        <v>49</v>
      </c>
      <c r="P14" s="63"/>
      <c r="Q14" s="15"/>
    </row>
    <row r="15" spans="1:17" ht="87" customHeight="1" x14ac:dyDescent="0.25">
      <c r="A15" s="58"/>
      <c r="B15" s="57"/>
      <c r="C15" s="57"/>
      <c r="D15" s="57"/>
      <c r="E15" s="64"/>
      <c r="F15" s="57"/>
      <c r="G15" s="57"/>
      <c r="H15" s="57"/>
      <c r="I15" s="57"/>
      <c r="J15" s="71"/>
      <c r="K15" s="57"/>
      <c r="L15" s="57"/>
      <c r="M15" s="10" t="s">
        <v>30</v>
      </c>
      <c r="N15" s="10" t="s">
        <v>31</v>
      </c>
      <c r="O15" s="10" t="s">
        <v>5</v>
      </c>
      <c r="P15" s="17" t="s">
        <v>6</v>
      </c>
    </row>
    <row r="16" spans="1:17" ht="84" hidden="1" x14ac:dyDescent="0.3">
      <c r="A16" s="9"/>
      <c r="B16" s="18" t="s">
        <v>21</v>
      </c>
      <c r="C16" s="18" t="s">
        <v>22</v>
      </c>
      <c r="D16" s="18" t="s">
        <v>7</v>
      </c>
      <c r="E16" s="18" t="s">
        <v>14</v>
      </c>
      <c r="F16" s="19">
        <v>4088533.31</v>
      </c>
      <c r="G16" s="18" t="s">
        <v>23</v>
      </c>
      <c r="H16" s="18" t="s">
        <v>33</v>
      </c>
      <c r="I16" s="18" t="s">
        <v>32</v>
      </c>
      <c r="J16" s="3">
        <v>0.5</v>
      </c>
      <c r="K16" s="18" t="s">
        <v>11</v>
      </c>
      <c r="L16" s="18" t="s">
        <v>20</v>
      </c>
      <c r="M16" s="18" t="s">
        <v>9</v>
      </c>
      <c r="N16" s="18" t="s">
        <v>9</v>
      </c>
      <c r="O16" s="19">
        <v>30000</v>
      </c>
      <c r="P16" s="20">
        <v>850000</v>
      </c>
    </row>
    <row r="17" spans="1:18" ht="117.75" hidden="1" customHeight="1" thickBot="1" x14ac:dyDescent="0.35">
      <c r="A17" s="9">
        <v>3</v>
      </c>
      <c r="B17" s="18" t="s">
        <v>12</v>
      </c>
      <c r="C17" s="18" t="s">
        <v>13</v>
      </c>
      <c r="D17" s="18" t="s">
        <v>7</v>
      </c>
      <c r="E17" s="18" t="s">
        <v>14</v>
      </c>
      <c r="F17" s="1">
        <f>5080.39</f>
        <v>5080.3900000000003</v>
      </c>
      <c r="G17" s="18" t="s">
        <v>15</v>
      </c>
      <c r="H17" s="18" t="s">
        <v>16</v>
      </c>
      <c r="I17" s="12" t="s">
        <v>17</v>
      </c>
      <c r="J17" s="3">
        <v>0.75</v>
      </c>
      <c r="K17" s="18" t="s">
        <v>18</v>
      </c>
      <c r="L17" s="18" t="s">
        <v>20</v>
      </c>
      <c r="M17" s="18" t="s">
        <v>9</v>
      </c>
      <c r="N17" s="18" t="s">
        <v>9</v>
      </c>
      <c r="O17" s="2" t="s">
        <v>19</v>
      </c>
      <c r="P17" s="16" t="s">
        <v>24</v>
      </c>
    </row>
    <row r="18" spans="1:18" s="29" customFormat="1" ht="226.15" customHeight="1" x14ac:dyDescent="0.25">
      <c r="A18" s="26">
        <v>1</v>
      </c>
      <c r="B18" s="22" t="s">
        <v>52</v>
      </c>
      <c r="C18" s="22" t="s">
        <v>53</v>
      </c>
      <c r="D18" s="23" t="s">
        <v>7</v>
      </c>
      <c r="E18" s="23" t="s">
        <v>8</v>
      </c>
      <c r="F18" s="44">
        <v>2467506.41</v>
      </c>
      <c r="G18" s="23" t="s">
        <v>54</v>
      </c>
      <c r="H18" s="23" t="s">
        <v>55</v>
      </c>
      <c r="I18" s="23" t="s">
        <v>61</v>
      </c>
      <c r="J18" s="24">
        <v>1</v>
      </c>
      <c r="K18" s="23" t="s">
        <v>11</v>
      </c>
      <c r="L18" s="27" t="s">
        <v>56</v>
      </c>
      <c r="M18" s="23" t="s">
        <v>85</v>
      </c>
      <c r="N18" s="23" t="s">
        <v>85</v>
      </c>
      <c r="O18" s="25" t="s">
        <v>45</v>
      </c>
      <c r="P18" s="28">
        <v>200000</v>
      </c>
    </row>
    <row r="19" spans="1:18" s="4" customFormat="1" ht="226.15" customHeight="1" thickBot="1" x14ac:dyDescent="0.3">
      <c r="A19" s="26">
        <v>2</v>
      </c>
      <c r="B19" s="22" t="s">
        <v>52</v>
      </c>
      <c r="C19" s="22" t="s">
        <v>57</v>
      </c>
      <c r="D19" s="23" t="s">
        <v>7</v>
      </c>
      <c r="E19" s="23" t="s">
        <v>47</v>
      </c>
      <c r="F19" s="45">
        <v>4693920</v>
      </c>
      <c r="G19" s="23" t="s">
        <v>58</v>
      </c>
      <c r="H19" s="23" t="s">
        <v>55</v>
      </c>
      <c r="I19" s="23" t="s">
        <v>61</v>
      </c>
      <c r="J19" s="24">
        <v>1</v>
      </c>
      <c r="K19" s="23" t="s">
        <v>11</v>
      </c>
      <c r="L19" s="23" t="s">
        <v>56</v>
      </c>
      <c r="M19" s="23" t="s">
        <v>85</v>
      </c>
      <c r="N19" s="23" t="s">
        <v>85</v>
      </c>
      <c r="O19" s="30" t="s">
        <v>45</v>
      </c>
      <c r="P19" s="31">
        <v>200000</v>
      </c>
    </row>
    <row r="20" spans="1:18" s="4" customFormat="1" ht="226.15" customHeight="1" thickBot="1" x14ac:dyDescent="0.3">
      <c r="A20" s="26">
        <v>3</v>
      </c>
      <c r="B20" s="22" t="s">
        <v>52</v>
      </c>
      <c r="C20" s="22" t="s">
        <v>57</v>
      </c>
      <c r="D20" s="32" t="s">
        <v>7</v>
      </c>
      <c r="E20" s="32" t="s">
        <v>8</v>
      </c>
      <c r="F20" s="45">
        <v>3510426.1</v>
      </c>
      <c r="G20" s="32" t="s">
        <v>59</v>
      </c>
      <c r="H20" s="32" t="s">
        <v>55</v>
      </c>
      <c r="I20" s="23" t="s">
        <v>61</v>
      </c>
      <c r="J20" s="33">
        <v>1</v>
      </c>
      <c r="K20" s="32" t="s">
        <v>46</v>
      </c>
      <c r="L20" s="32" t="s">
        <v>56</v>
      </c>
      <c r="M20" s="23" t="s">
        <v>85</v>
      </c>
      <c r="N20" s="23" t="s">
        <v>85</v>
      </c>
      <c r="O20" s="30" t="s">
        <v>60</v>
      </c>
      <c r="P20" s="31">
        <v>200000</v>
      </c>
      <c r="R20" s="34">
        <f>F18*0.73/1.9558</f>
        <v>920993.80268943659</v>
      </c>
    </row>
    <row r="21" spans="1:18" s="4" customFormat="1" ht="226.15" customHeight="1" thickBot="1" x14ac:dyDescent="0.3">
      <c r="A21" s="46">
        <v>4</v>
      </c>
      <c r="B21" s="38" t="s">
        <v>67</v>
      </c>
      <c r="C21" s="38" t="s">
        <v>68</v>
      </c>
      <c r="D21" s="39" t="s">
        <v>7</v>
      </c>
      <c r="E21" s="39" t="s">
        <v>8</v>
      </c>
      <c r="F21" s="44">
        <v>6000000</v>
      </c>
      <c r="G21" s="37" t="s">
        <v>79</v>
      </c>
      <c r="H21" s="37" t="s">
        <v>69</v>
      </c>
      <c r="I21" s="37" t="s">
        <v>70</v>
      </c>
      <c r="J21" s="40" t="s">
        <v>71</v>
      </c>
      <c r="K21" s="37" t="s">
        <v>72</v>
      </c>
      <c r="L21" s="39" t="s">
        <v>20</v>
      </c>
      <c r="M21" s="23" t="s">
        <v>85</v>
      </c>
      <c r="N21" s="23" t="s">
        <v>85</v>
      </c>
      <c r="O21" s="41" t="s">
        <v>83</v>
      </c>
      <c r="P21" s="42" t="s">
        <v>84</v>
      </c>
      <c r="R21" s="34"/>
    </row>
    <row r="22" spans="1:18" s="4" customFormat="1" ht="226.15" customHeight="1" thickBot="1" x14ac:dyDescent="0.3">
      <c r="A22" s="26">
        <v>5</v>
      </c>
      <c r="B22" s="43" t="s">
        <v>62</v>
      </c>
      <c r="C22" s="43" t="s">
        <v>65</v>
      </c>
      <c r="D22" s="32" t="s">
        <v>7</v>
      </c>
      <c r="E22" s="32" t="s">
        <v>8</v>
      </c>
      <c r="F22" s="44">
        <v>1500000</v>
      </c>
      <c r="G22" s="23" t="s">
        <v>64</v>
      </c>
      <c r="H22" s="37" t="s">
        <v>66</v>
      </c>
      <c r="I22" s="23" t="s">
        <v>61</v>
      </c>
      <c r="J22" s="33">
        <v>1</v>
      </c>
      <c r="K22" s="23" t="s">
        <v>63</v>
      </c>
      <c r="L22" s="32" t="s">
        <v>56</v>
      </c>
      <c r="M22" s="23" t="s">
        <v>85</v>
      </c>
      <c r="N22" s="23" t="s">
        <v>85</v>
      </c>
      <c r="O22" s="30" t="s">
        <v>60</v>
      </c>
      <c r="P22" s="36">
        <v>200000</v>
      </c>
      <c r="R22" s="34"/>
    </row>
    <row r="23" spans="1:18" s="29" customFormat="1" ht="226.15" customHeight="1" x14ac:dyDescent="0.25">
      <c r="A23" s="26">
        <v>6</v>
      </c>
      <c r="B23" s="43" t="s">
        <v>52</v>
      </c>
      <c r="C23" s="43" t="s">
        <v>53</v>
      </c>
      <c r="D23" s="23" t="s">
        <v>7</v>
      </c>
      <c r="E23" s="23" t="s">
        <v>8</v>
      </c>
      <c r="F23" s="44">
        <v>2467506.41</v>
      </c>
      <c r="G23" s="23" t="s">
        <v>54</v>
      </c>
      <c r="H23" s="23" t="s">
        <v>55</v>
      </c>
      <c r="I23" s="23" t="s">
        <v>61</v>
      </c>
      <c r="J23" s="24">
        <v>1</v>
      </c>
      <c r="K23" s="23" t="s">
        <v>63</v>
      </c>
      <c r="L23" s="27" t="s">
        <v>56</v>
      </c>
      <c r="M23" s="23" t="s">
        <v>85</v>
      </c>
      <c r="N23" s="23" t="s">
        <v>85</v>
      </c>
      <c r="O23" s="25" t="s">
        <v>45</v>
      </c>
      <c r="P23" s="28">
        <v>200000</v>
      </c>
    </row>
    <row r="24" spans="1:18" s="4" customFormat="1" ht="226.15" customHeight="1" thickBot="1" x14ac:dyDescent="0.3">
      <c r="A24" s="26">
        <v>7</v>
      </c>
      <c r="B24" s="43" t="s">
        <v>52</v>
      </c>
      <c r="C24" s="43" t="s">
        <v>57</v>
      </c>
      <c r="D24" s="23" t="s">
        <v>7</v>
      </c>
      <c r="E24" s="23" t="s">
        <v>47</v>
      </c>
      <c r="F24" s="45">
        <v>4693920</v>
      </c>
      <c r="G24" s="23" t="s">
        <v>58</v>
      </c>
      <c r="H24" s="23" t="s">
        <v>55</v>
      </c>
      <c r="I24" s="23" t="s">
        <v>61</v>
      </c>
      <c r="J24" s="24">
        <v>1</v>
      </c>
      <c r="K24" s="23" t="s">
        <v>63</v>
      </c>
      <c r="L24" s="23" t="s">
        <v>56</v>
      </c>
      <c r="M24" s="23" t="s">
        <v>85</v>
      </c>
      <c r="N24" s="23" t="s">
        <v>85</v>
      </c>
      <c r="O24" s="30" t="s">
        <v>45</v>
      </c>
      <c r="P24" s="31">
        <v>200000</v>
      </c>
    </row>
    <row r="25" spans="1:18" s="4" customFormat="1" ht="226.15" customHeight="1" thickBot="1" x14ac:dyDescent="0.3">
      <c r="A25" s="26">
        <v>8</v>
      </c>
      <c r="B25" s="43" t="s">
        <v>52</v>
      </c>
      <c r="C25" s="43" t="s">
        <v>57</v>
      </c>
      <c r="D25" s="23" t="s">
        <v>7</v>
      </c>
      <c r="E25" s="23" t="s">
        <v>8</v>
      </c>
      <c r="F25" s="45">
        <v>3510426.1</v>
      </c>
      <c r="G25" s="23" t="s">
        <v>59</v>
      </c>
      <c r="H25" s="23" t="s">
        <v>55</v>
      </c>
      <c r="I25" s="23" t="s">
        <v>61</v>
      </c>
      <c r="J25" s="24">
        <v>1</v>
      </c>
      <c r="K25" s="23" t="s">
        <v>63</v>
      </c>
      <c r="L25" s="23" t="s">
        <v>56</v>
      </c>
      <c r="M25" s="23" t="s">
        <v>85</v>
      </c>
      <c r="N25" s="23" t="s">
        <v>85</v>
      </c>
      <c r="O25" s="30" t="s">
        <v>60</v>
      </c>
      <c r="P25" s="31">
        <v>200000</v>
      </c>
      <c r="R25" s="4">
        <v>920993.80268943659</v>
      </c>
    </row>
    <row r="26" spans="1:18" s="4" customFormat="1" ht="226.15" customHeight="1" thickBot="1" x14ac:dyDescent="0.3">
      <c r="A26" s="26">
        <v>9</v>
      </c>
      <c r="B26" s="43" t="s">
        <v>73</v>
      </c>
      <c r="C26" s="38" t="s">
        <v>74</v>
      </c>
      <c r="D26" s="39" t="s">
        <v>7</v>
      </c>
      <c r="E26" s="39" t="s">
        <v>9</v>
      </c>
      <c r="F26" s="45">
        <v>300000</v>
      </c>
      <c r="G26" s="39" t="s">
        <v>75</v>
      </c>
      <c r="H26" s="39" t="s">
        <v>76</v>
      </c>
      <c r="I26" s="37" t="s">
        <v>77</v>
      </c>
      <c r="J26" s="40">
        <v>1</v>
      </c>
      <c r="K26" s="39" t="s">
        <v>80</v>
      </c>
      <c r="L26" s="39" t="s">
        <v>56</v>
      </c>
      <c r="M26" s="39" t="s">
        <v>85</v>
      </c>
      <c r="N26" s="39" t="s">
        <v>85</v>
      </c>
      <c r="O26" s="41">
        <v>50000</v>
      </c>
      <c r="P26" s="47" t="s">
        <v>78</v>
      </c>
      <c r="R26" s="34">
        <f>F23*0.73/1.9558</f>
        <v>920993.80268943659</v>
      </c>
    </row>
    <row r="27" spans="1:18" s="48" customFormat="1" ht="33.75" customHeight="1" x14ac:dyDescent="0.25">
      <c r="A27" s="46"/>
      <c r="B27" s="68" t="s">
        <v>81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R27" s="49">
        <f>F19*0.75/1.9558</f>
        <v>1800000</v>
      </c>
    </row>
    <row r="28" spans="1:18" ht="27.75" customHeight="1" x14ac:dyDescent="0.25">
      <c r="A28" s="65" t="s">
        <v>34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R28" s="34">
        <f>F20*0.75/1.9558</f>
        <v>1346159.9217711424</v>
      </c>
    </row>
    <row r="29" spans="1:18" ht="19.899999999999999" customHeight="1" x14ac:dyDescent="0.25">
      <c r="A29" s="51" t="s">
        <v>35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R29" s="35">
        <f>+R20+R27+R28</f>
        <v>4067153.7244605795</v>
      </c>
    </row>
    <row r="30" spans="1:18" ht="19.899999999999999" customHeight="1" x14ac:dyDescent="0.25">
      <c r="A30" s="51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</row>
    <row r="31" spans="1:18" ht="19.899999999999999" customHeight="1" x14ac:dyDescent="0.25">
      <c r="A31" s="51" t="s">
        <v>37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</row>
    <row r="32" spans="1:18" ht="19.899999999999999" customHeight="1" x14ac:dyDescent="0.25">
      <c r="A32" s="51" t="s">
        <v>38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ht="19.899999999999999" customHeight="1" x14ac:dyDescent="0.25">
      <c r="A33" s="51" t="s">
        <v>39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</row>
    <row r="34" spans="1:16" ht="19.899999999999999" customHeight="1" x14ac:dyDescent="0.25">
      <c r="A34" s="51" t="s">
        <v>40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3"/>
    </row>
    <row r="35" spans="1:16" ht="19.899999999999999" customHeight="1" x14ac:dyDescent="0.25">
      <c r="A35" s="51" t="s">
        <v>41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3"/>
    </row>
    <row r="36" spans="1:16" ht="19.899999999999999" customHeight="1" x14ac:dyDescent="0.25">
      <c r="A36" s="54" t="s">
        <v>42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</row>
    <row r="37" spans="1:16" s="8" customForma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8" customFormat="1" x14ac:dyDescent="0.25"/>
    <row r="39" spans="1:16" s="8" customFormat="1" x14ac:dyDescent="0.25"/>
    <row r="40" spans="1:16" s="8" customFormat="1" x14ac:dyDescent="0.25"/>
    <row r="41" spans="1:16" s="8" customFormat="1" x14ac:dyDescent="0.25"/>
    <row r="42" spans="1:16" s="8" customFormat="1" x14ac:dyDescent="0.25"/>
    <row r="43" spans="1:16" s="8" customFormat="1" x14ac:dyDescent="0.25"/>
    <row r="44" spans="1:16" s="8" customFormat="1" x14ac:dyDescent="0.25"/>
    <row r="45" spans="1:16" s="8" customFormat="1" x14ac:dyDescent="0.25"/>
    <row r="46" spans="1:16" s="8" customFormat="1" x14ac:dyDescent="0.25"/>
    <row r="47" spans="1:16" s="8" customFormat="1" x14ac:dyDescent="0.25"/>
    <row r="48" spans="1:16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</sheetData>
  <mergeCells count="29">
    <mergeCell ref="A13:P13"/>
    <mergeCell ref="A9:P9"/>
    <mergeCell ref="A10:P10"/>
    <mergeCell ref="A11:P11"/>
    <mergeCell ref="A34:P34"/>
    <mergeCell ref="A33:P33"/>
    <mergeCell ref="M14:N14"/>
    <mergeCell ref="O14:P14"/>
    <mergeCell ref="E14:E15"/>
    <mergeCell ref="F14:F15"/>
    <mergeCell ref="A28:P28"/>
    <mergeCell ref="B27:P27"/>
    <mergeCell ref="J14:J15"/>
    <mergeCell ref="G12:I12"/>
    <mergeCell ref="A35:P35"/>
    <mergeCell ref="A36:P3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29:P29"/>
    <mergeCell ref="A30:P30"/>
    <mergeCell ref="A31:P31"/>
    <mergeCell ref="A32:P32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56" fitToHeight="0" orientation="landscape" r:id="rId1"/>
  <rowBreaks count="1" manualBreakCount="1">
    <brk id="2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3">
      <c r="A1" s="5">
        <v>439435.7</v>
      </c>
      <c r="B1" s="5">
        <v>439435.7</v>
      </c>
      <c r="C1" s="6">
        <v>0</v>
      </c>
      <c r="D1" s="6"/>
      <c r="E1" s="7">
        <v>4785625.22</v>
      </c>
      <c r="F1" s="6"/>
      <c r="G1" s="6"/>
      <c r="H1" s="6"/>
      <c r="I1" s="6"/>
      <c r="J1" s="6"/>
      <c r="K1" s="6"/>
    </row>
    <row r="2" spans="1:11" x14ac:dyDescent="0.3">
      <c r="A2" s="5">
        <v>74723.5</v>
      </c>
      <c r="B2" s="5">
        <v>74723.5</v>
      </c>
      <c r="C2" s="6">
        <v>0</v>
      </c>
      <c r="D2" s="6"/>
      <c r="E2" s="6">
        <v>10503348.65</v>
      </c>
      <c r="F2" s="6"/>
      <c r="G2" s="6"/>
      <c r="H2" s="6"/>
      <c r="I2" s="6"/>
      <c r="J2" s="6"/>
      <c r="K2" s="6"/>
    </row>
    <row r="3" spans="1:11" x14ac:dyDescent="0.3">
      <c r="A3" s="6">
        <v>260454.14</v>
      </c>
      <c r="B3" s="6">
        <v>260454.14</v>
      </c>
      <c r="C3" s="6">
        <v>0</v>
      </c>
      <c r="D3" s="6"/>
      <c r="E3" s="6">
        <v>2039095.7</v>
      </c>
      <c r="F3" s="6"/>
      <c r="G3" s="6"/>
      <c r="H3" s="6"/>
      <c r="I3" s="6"/>
      <c r="J3" s="6"/>
      <c r="K3" s="6"/>
    </row>
    <row r="4" spans="1:11" x14ac:dyDescent="0.3">
      <c r="A4" s="6">
        <v>2039095.7</v>
      </c>
      <c r="B4" s="6">
        <v>0</v>
      </c>
      <c r="C4" s="6">
        <v>0</v>
      </c>
      <c r="D4" s="6"/>
      <c r="E4" s="6">
        <f>SUM(E1:E3)</f>
        <v>17328069.57</v>
      </c>
      <c r="F4" s="6"/>
      <c r="G4" s="6"/>
      <c r="H4" s="6"/>
      <c r="I4" s="6"/>
      <c r="J4" s="6"/>
      <c r="K4" s="6"/>
    </row>
    <row r="5" spans="1:11" x14ac:dyDescent="0.3">
      <c r="A5" s="6">
        <v>1446811.76</v>
      </c>
      <c r="B5" s="6">
        <v>1446811.76</v>
      </c>
      <c r="C5" s="6">
        <v>0</v>
      </c>
      <c r="D5" s="6"/>
      <c r="E5" s="6"/>
      <c r="F5" s="6"/>
      <c r="G5" s="6"/>
      <c r="H5" s="6"/>
      <c r="I5" s="6"/>
      <c r="J5" s="6"/>
      <c r="K5" s="6"/>
    </row>
    <row r="6" spans="1:11" x14ac:dyDescent="0.3">
      <c r="A6" s="6">
        <v>3553298.98</v>
      </c>
      <c r="B6" s="6">
        <v>0</v>
      </c>
      <c r="C6" s="6">
        <v>3553298.98</v>
      </c>
      <c r="D6" s="6"/>
      <c r="E6" s="6"/>
      <c r="F6" s="6"/>
      <c r="G6" s="6"/>
      <c r="H6" s="6"/>
      <c r="I6" s="6"/>
      <c r="J6" s="6"/>
      <c r="K6" s="6"/>
    </row>
    <row r="7" spans="1:11" x14ac:dyDescent="0.3">
      <c r="A7" s="6">
        <v>500000</v>
      </c>
      <c r="B7" s="6">
        <v>500000</v>
      </c>
      <c r="C7" s="6">
        <v>0</v>
      </c>
      <c r="D7" s="6"/>
      <c r="E7" s="6"/>
      <c r="F7" s="6"/>
      <c r="G7" s="6"/>
      <c r="H7" s="6"/>
      <c r="I7" s="6">
        <v>6536469.5999999996</v>
      </c>
      <c r="J7" s="6"/>
      <c r="K7" s="6"/>
    </row>
    <row r="8" spans="1:11" x14ac:dyDescent="0.3">
      <c r="A8" s="6">
        <v>6036469.5999999996</v>
      </c>
      <c r="B8" s="6">
        <v>0</v>
      </c>
      <c r="C8" s="6">
        <v>6036469.5999999996</v>
      </c>
      <c r="D8" s="6"/>
      <c r="E8" s="6"/>
      <c r="F8" s="6"/>
      <c r="G8" s="6"/>
      <c r="H8" s="6"/>
      <c r="I8" s="6">
        <v>550000</v>
      </c>
      <c r="J8" s="6"/>
      <c r="K8" s="6"/>
    </row>
    <row r="9" spans="1:11" x14ac:dyDescent="0.3">
      <c r="A9" s="6">
        <v>4281593.0999999996</v>
      </c>
      <c r="B9" s="6">
        <v>0</v>
      </c>
      <c r="C9" s="6">
        <v>4281593.0999999996</v>
      </c>
      <c r="D9" s="6"/>
      <c r="E9" s="6"/>
      <c r="F9" s="6"/>
      <c r="G9" s="6"/>
      <c r="H9" s="6"/>
      <c r="I9" s="6">
        <v>500000</v>
      </c>
      <c r="J9" s="6"/>
      <c r="K9" s="6"/>
    </row>
    <row r="10" spans="1:11" x14ac:dyDescent="0.3">
      <c r="A10" s="6">
        <v>10503348.65</v>
      </c>
      <c r="B10" s="6">
        <v>0</v>
      </c>
      <c r="C10" s="6">
        <v>0</v>
      </c>
      <c r="D10" s="6"/>
      <c r="E10" s="6"/>
      <c r="F10" s="6"/>
      <c r="G10" s="6"/>
      <c r="H10" s="6"/>
      <c r="I10" s="6">
        <f>I7-I8-I9</f>
        <v>5486469.5999999996</v>
      </c>
      <c r="J10" s="6"/>
      <c r="K10" s="6"/>
    </row>
    <row r="11" spans="1:11" x14ac:dyDescent="0.3">
      <c r="A11" s="6">
        <v>123329.84</v>
      </c>
      <c r="B11" s="6">
        <v>123329.84</v>
      </c>
      <c r="C11" s="6">
        <v>0</v>
      </c>
      <c r="D11" s="6"/>
      <c r="E11" s="6"/>
      <c r="F11" s="6"/>
      <c r="G11" s="6"/>
      <c r="H11" s="6"/>
      <c r="I11" s="6"/>
      <c r="J11" s="6"/>
      <c r="K11" s="6"/>
    </row>
    <row r="12" spans="1:11" x14ac:dyDescent="0.3">
      <c r="A12" s="6">
        <v>6234905.7599999998</v>
      </c>
      <c r="B12" s="6">
        <v>0</v>
      </c>
      <c r="C12" s="6">
        <v>6234905.7599999998</v>
      </c>
      <c r="D12" s="6"/>
      <c r="E12" s="6"/>
      <c r="F12" s="6"/>
      <c r="G12" s="6"/>
      <c r="H12" s="6"/>
      <c r="I12" s="6"/>
      <c r="J12" s="6"/>
      <c r="K12" s="6"/>
    </row>
    <row r="13" spans="1:11" x14ac:dyDescent="0.3">
      <c r="A13" s="6">
        <v>4785625.22</v>
      </c>
      <c r="B13" s="6">
        <v>0</v>
      </c>
      <c r="C13" s="6">
        <v>0</v>
      </c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>
        <v>1515745.97</v>
      </c>
      <c r="B14" s="6">
        <v>0</v>
      </c>
      <c r="C14" s="6">
        <v>1515745.97</v>
      </c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6">
        <f>SUM(A1:A14)</f>
        <v>41794837.919999994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>
        <f>SUM(C1:C15)</f>
        <v>21622013.409999996</v>
      </c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6">
        <f>SUM(B1:B15)</f>
        <v>2844754.94</v>
      </c>
      <c r="C18" s="6">
        <v>3031490.61</v>
      </c>
      <c r="D18" s="6">
        <f>SUM(B18:C18)</f>
        <v>5876245.5499999998</v>
      </c>
      <c r="E18" s="6"/>
      <c r="F18" s="6"/>
      <c r="G18" s="6"/>
      <c r="H18" s="6"/>
      <c r="I18" s="6"/>
      <c r="J18" s="6"/>
      <c r="K18" s="6"/>
    </row>
    <row r="19" spans="1:1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6"/>
      <c r="B23" s="6"/>
      <c r="C23" s="6"/>
      <c r="D23" s="6">
        <f>C8+C9+C12+C14</f>
        <v>18068714.43</v>
      </c>
      <c r="E23" s="6">
        <v>3031490.61</v>
      </c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>
        <v>41794837.920000002</v>
      </c>
      <c r="F24" s="6"/>
      <c r="G24" s="6"/>
      <c r="H24" s="6"/>
      <c r="I24" s="6"/>
      <c r="J24" s="6"/>
      <c r="K24" s="6"/>
    </row>
    <row r="25" spans="1:11" x14ac:dyDescent="0.3">
      <c r="A25" s="6"/>
      <c r="B25" s="6"/>
      <c r="C25" s="6"/>
      <c r="D25" s="6"/>
      <c r="E25" s="6">
        <f>SUM(E23:E24)</f>
        <v>44826328.530000001</v>
      </c>
      <c r="F25" s="6"/>
      <c r="G25" s="6"/>
      <c r="H25" s="6"/>
      <c r="I25" s="6"/>
      <c r="J25" s="6"/>
      <c r="K25" s="6"/>
    </row>
    <row r="26" spans="1:1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2023-07-28T08:08:07Z</cp:lastPrinted>
  <dcterms:created xsi:type="dcterms:W3CDTF">2019-10-23T14:02:02Z</dcterms:created>
  <dcterms:modified xsi:type="dcterms:W3CDTF">2023-08-22T06:51:18Z</dcterms:modified>
</cp:coreProperties>
</file>